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\Desktop\DAFEFI\LEY DE DISCIPLINA\2021\2DO TRIMESTRE\CP ESPERANSA\"/>
    </mc:Choice>
  </mc:AlternateContent>
  <xr:revisionPtr revIDLastSave="0" documentId="13_ncr:1_{1A651DA6-72AF-4C8B-BAFB-3A952A66EBFF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6b.Clasificación Administrativa" sheetId="8" r:id="rId1"/>
    <sheet name="fechas" sheetId="16" state="hidden" r:id="rId2"/>
    <sheet name="fuente1" sheetId="13" state="hidden" r:id="rId3"/>
    <sheet name="fuente2" sheetId="14" state="hidden" r:id="rId4"/>
    <sheet name="fuente3" sheetId="15" state="hidden" r:id="rId5"/>
    <sheet name="BExRepositorySheet" sheetId="11" state="veryHidden" r:id="rId6"/>
  </sheets>
  <externalReferences>
    <externalReference r:id="rId7"/>
  </externalReferences>
  <definedNames>
    <definedName name="_xlnm.Print_Area" localSheetId="0">'6b.Clasificación Administrativa'!$A$1:$I$121</definedName>
    <definedName name="_xlnm.Print_Titles" localSheetId="0">'6b.Clasificación Administrativa'!$2:$8</definedName>
  </definedNames>
  <calcPr calcId="181029"/>
  <fileRecoveryPr autoRecover="0"/>
</workbook>
</file>

<file path=xl/calcChain.xml><?xml version="1.0" encoding="utf-8"?>
<calcChain xmlns="http://schemas.openxmlformats.org/spreadsheetml/2006/main">
  <c r="F4" i="16" l="1"/>
  <c r="F5" i="16" s="1"/>
  <c r="E4" i="16"/>
  <c r="E5" i="16" s="1"/>
  <c r="B10" i="16" l="1"/>
  <c r="I2" i="13"/>
  <c r="J2" i="13" l="1"/>
  <c r="L2" i="13"/>
  <c r="N2" i="13"/>
  <c r="P2" i="13"/>
  <c r="O2" i="13"/>
  <c r="Q2" i="13"/>
  <c r="K2" i="13"/>
  <c r="M2" i="13"/>
  <c r="J3" i="13" l="1"/>
  <c r="I3" i="13"/>
  <c r="N3" i="13"/>
  <c r="Q3" i="13"/>
  <c r="P3" i="13"/>
  <c r="L3" i="13"/>
  <c r="O3" i="13"/>
  <c r="M3" i="13"/>
  <c r="K3" i="13"/>
  <c r="I4" i="13" l="1"/>
  <c r="J4" i="13"/>
  <c r="L4" i="13"/>
  <c r="K4" i="13"/>
  <c r="N4" i="13"/>
  <c r="J5" i="13" l="1"/>
  <c r="I5" i="13"/>
  <c r="Q4" i="13"/>
  <c r="N5" i="13"/>
  <c r="M4" i="13"/>
  <c r="P5" i="13"/>
  <c r="M5" i="13"/>
  <c r="O4" i="13"/>
  <c r="P4" i="13"/>
  <c r="L5" i="13"/>
  <c r="Q5" i="13"/>
  <c r="O5" i="13"/>
  <c r="K5" i="13"/>
  <c r="J6" i="13" l="1"/>
  <c r="I6" i="13"/>
  <c r="L6" i="13"/>
  <c r="Q6" i="13"/>
  <c r="K6" i="13"/>
  <c r="M6" i="13"/>
  <c r="O6" i="13"/>
  <c r="P6" i="13"/>
  <c r="J7" i="13" l="1"/>
  <c r="I7" i="13"/>
  <c r="Q7" i="13"/>
  <c r="M7" i="13"/>
  <c r="N6" i="13"/>
  <c r="K7" i="13"/>
  <c r="J8" i="13" l="1"/>
  <c r="I8" i="13"/>
  <c r="M8" i="13"/>
  <c r="P8" i="13"/>
  <c r="K8" i="13"/>
  <c r="P7" i="13"/>
  <c r="N8" i="13"/>
  <c r="O8" i="13"/>
  <c r="Q8" i="13"/>
  <c r="N7" i="13"/>
  <c r="L8" i="13"/>
  <c r="L7" i="13"/>
  <c r="O7" i="13"/>
  <c r="J9" i="13" l="1"/>
  <c r="I9" i="13"/>
  <c r="Q9" i="13"/>
  <c r="O9" i="13"/>
  <c r="N9" i="13"/>
  <c r="P9" i="13"/>
  <c r="M9" i="13"/>
  <c r="L9" i="13"/>
  <c r="K9" i="13"/>
  <c r="J10" i="13" l="1"/>
  <c r="I10" i="13"/>
  <c r="M10" i="13"/>
  <c r="P10" i="13"/>
  <c r="L10" i="13"/>
  <c r="O10" i="13"/>
  <c r="N10" i="13"/>
  <c r="Q10" i="13"/>
  <c r="K10" i="13"/>
  <c r="J11" i="13" l="1"/>
  <c r="I11" i="13"/>
  <c r="L11" i="13"/>
  <c r="Q11" i="13"/>
  <c r="O11" i="13"/>
  <c r="N11" i="13"/>
  <c r="P11" i="13"/>
  <c r="M11" i="13"/>
  <c r="K11" i="13"/>
  <c r="J12" i="13" l="1"/>
  <c r="I12" i="13"/>
  <c r="N12" i="13"/>
  <c r="L12" i="13"/>
  <c r="P12" i="13"/>
  <c r="M12" i="13"/>
  <c r="Q12" i="13"/>
  <c r="O12" i="13"/>
  <c r="K12" i="13"/>
  <c r="J13" i="13" l="1"/>
  <c r="I13" i="13"/>
  <c r="N13" i="13"/>
  <c r="Q13" i="13"/>
  <c r="M13" i="13"/>
  <c r="P13" i="13"/>
  <c r="O13" i="13"/>
  <c r="L13" i="13"/>
  <c r="K13" i="13"/>
  <c r="J14" i="13" l="1"/>
  <c r="I14" i="13"/>
  <c r="O14" i="13"/>
  <c r="Q14" i="13"/>
  <c r="L14" i="13"/>
  <c r="M14" i="13"/>
  <c r="P14" i="13"/>
  <c r="N14" i="13"/>
  <c r="K14" i="13"/>
  <c r="J15" i="13" l="1"/>
  <c r="I15" i="13"/>
  <c r="P15" i="13"/>
  <c r="O15" i="13"/>
  <c r="M15" i="13"/>
  <c r="N15" i="13"/>
  <c r="L15" i="13"/>
  <c r="K15" i="13"/>
  <c r="Q15" i="13"/>
  <c r="J16" i="13" l="1"/>
  <c r="I16" i="13"/>
  <c r="L16" i="13"/>
  <c r="O16" i="13"/>
  <c r="Q16" i="13"/>
  <c r="N16" i="13"/>
  <c r="M16" i="13"/>
  <c r="P16" i="13"/>
  <c r="K16" i="13"/>
  <c r="J17" i="13" l="1"/>
  <c r="I17" i="13"/>
  <c r="L17" i="13"/>
  <c r="O17" i="13"/>
  <c r="N17" i="13"/>
  <c r="P17" i="13"/>
  <c r="M17" i="13"/>
  <c r="Q17" i="13"/>
  <c r="K17" i="13"/>
  <c r="J18" i="13" l="1"/>
  <c r="I18" i="13"/>
  <c r="P18" i="13"/>
  <c r="L18" i="13"/>
  <c r="K18" i="13"/>
  <c r="J19" i="13" l="1"/>
  <c r="I19" i="13"/>
  <c r="O19" i="13"/>
  <c r="M18" i="13"/>
  <c r="O18" i="13"/>
  <c r="P19" i="13"/>
  <c r="N18" i="13"/>
  <c r="Q18" i="13"/>
  <c r="N19" i="13"/>
  <c r="L19" i="13"/>
  <c r="Q19" i="13"/>
  <c r="M19" i="13"/>
  <c r="K19" i="13"/>
  <c r="J20" i="13" l="1"/>
  <c r="I20" i="13"/>
  <c r="O20" i="13"/>
  <c r="L20" i="13"/>
  <c r="M20" i="13"/>
  <c r="N20" i="13"/>
  <c r="K20" i="13"/>
  <c r="J21" i="13" l="1"/>
  <c r="I21" i="13"/>
  <c r="O21" i="13"/>
  <c r="Q20" i="13"/>
  <c r="Q21" i="13"/>
  <c r="P20" i="13"/>
  <c r="L21" i="13"/>
  <c r="M21" i="13"/>
  <c r="N21" i="13"/>
  <c r="P21" i="13"/>
  <c r="K21" i="13"/>
  <c r="J22" i="13" l="1"/>
  <c r="I22" i="13"/>
  <c r="P22" i="13"/>
  <c r="Q22" i="13"/>
  <c r="L22" i="13"/>
  <c r="O22" i="13"/>
  <c r="M22" i="13"/>
  <c r="N22" i="13"/>
  <c r="K22" i="13"/>
  <c r="J23" i="13" l="1"/>
  <c r="I23" i="13"/>
  <c r="Q23" i="13"/>
  <c r="M23" i="13"/>
  <c r="L23" i="13"/>
  <c r="N23" i="13"/>
  <c r="P23" i="13"/>
  <c r="K23" i="13"/>
  <c r="J24" i="13" l="1"/>
  <c r="I24" i="13"/>
  <c r="O24" i="13"/>
  <c r="N24" i="13"/>
  <c r="P24" i="13"/>
  <c r="O23" i="13"/>
  <c r="M24" i="13"/>
  <c r="L24" i="13"/>
  <c r="K24" i="13"/>
  <c r="Q24" i="13"/>
  <c r="J25" i="13" l="1"/>
  <c r="I25" i="13"/>
  <c r="L25" i="13"/>
  <c r="P25" i="13"/>
  <c r="O25" i="13"/>
  <c r="N25" i="13"/>
  <c r="M25" i="13"/>
  <c r="Q25" i="13"/>
  <c r="K25" i="13"/>
  <c r="J26" i="13" l="1"/>
  <c r="I26" i="13"/>
  <c r="O26" i="13"/>
  <c r="N26" i="13"/>
  <c r="P26" i="13"/>
  <c r="Q26" i="13"/>
  <c r="K26" i="13"/>
  <c r="M26" i="13"/>
  <c r="J27" i="13" l="1"/>
  <c r="I27" i="13"/>
  <c r="N27" i="13"/>
  <c r="L26" i="13"/>
  <c r="P27" i="13"/>
  <c r="K27" i="13"/>
  <c r="M27" i="13"/>
  <c r="Q27" i="13"/>
  <c r="O27" i="13"/>
  <c r="L27" i="13"/>
  <c r="J28" i="13" l="1"/>
  <c r="I28" i="13"/>
  <c r="P28" i="13"/>
  <c r="K28" i="13"/>
  <c r="L28" i="13"/>
  <c r="O28" i="13"/>
  <c r="Q28" i="13"/>
  <c r="N28" i="13"/>
  <c r="J29" i="13" l="1"/>
  <c r="I29" i="13"/>
  <c r="Q29" i="13"/>
  <c r="M29" i="13"/>
  <c r="P29" i="13"/>
  <c r="K29" i="13"/>
  <c r="L29" i="13"/>
  <c r="N29" i="13"/>
  <c r="O29" i="13"/>
  <c r="M28" i="13"/>
  <c r="J30" i="13" l="1"/>
  <c r="I30" i="13"/>
  <c r="O30" i="13"/>
  <c r="N30" i="13"/>
  <c r="Q30" i="13"/>
  <c r="L30" i="13"/>
  <c r="M30" i="13"/>
  <c r="P30" i="13"/>
  <c r="K30" i="13"/>
  <c r="J31" i="13" l="1"/>
  <c r="I31" i="13"/>
  <c r="Q31" i="13"/>
  <c r="O31" i="13"/>
  <c r="M31" i="13"/>
  <c r="N31" i="13"/>
  <c r="P31" i="13"/>
  <c r="L31" i="13"/>
  <c r="K31" i="13"/>
  <c r="J32" i="13" l="1"/>
  <c r="I32" i="13"/>
  <c r="O32" i="13"/>
  <c r="Q32" i="13"/>
  <c r="M32" i="13"/>
  <c r="P32" i="13"/>
  <c r="K32" i="13"/>
  <c r="L32" i="13"/>
  <c r="N32" i="13"/>
  <c r="J33" i="13" l="1"/>
  <c r="I33" i="13"/>
  <c r="L33" i="13"/>
  <c r="Q33" i="13"/>
  <c r="N33" i="13"/>
  <c r="O33" i="13"/>
  <c r="M33" i="13"/>
  <c r="P33" i="13"/>
  <c r="K33" i="13"/>
  <c r="J34" i="13" l="1"/>
  <c r="I34" i="13"/>
  <c r="N34" i="13"/>
  <c r="P34" i="13"/>
  <c r="O34" i="13"/>
  <c r="L34" i="13"/>
  <c r="Q34" i="13"/>
  <c r="K34" i="13"/>
  <c r="M34" i="13"/>
  <c r="J35" i="13" l="1"/>
  <c r="I35" i="13"/>
  <c r="P35" i="13"/>
  <c r="Q35" i="13"/>
  <c r="O35" i="13"/>
  <c r="L35" i="13"/>
  <c r="K35" i="13"/>
  <c r="N35" i="13"/>
  <c r="J36" i="13" l="1"/>
  <c r="I36" i="13"/>
  <c r="M35" i="13"/>
  <c r="Q36" i="13"/>
  <c r="O36" i="13"/>
  <c r="L36" i="13"/>
  <c r="M36" i="13"/>
  <c r="P36" i="13"/>
  <c r="N36" i="13"/>
  <c r="K36" i="13"/>
  <c r="J37" i="13" l="1"/>
  <c r="I37" i="13"/>
  <c r="Q37" i="13"/>
  <c r="M37" i="13"/>
  <c r="L37" i="13"/>
  <c r="P37" i="13"/>
  <c r="O37" i="13"/>
  <c r="K37" i="13"/>
  <c r="J38" i="13" l="1"/>
  <c r="I38" i="13"/>
  <c r="O38" i="13"/>
  <c r="P38" i="13"/>
  <c r="N37" i="13"/>
  <c r="N38" i="13"/>
  <c r="Q38" i="13"/>
  <c r="M38" i="13"/>
  <c r="L38" i="13"/>
  <c r="K38" i="13"/>
  <c r="J39" i="13" l="1"/>
  <c r="I39" i="13"/>
  <c r="N39" i="13"/>
  <c r="M39" i="13"/>
  <c r="Q39" i="13"/>
  <c r="L39" i="13"/>
  <c r="K39" i="13"/>
  <c r="P39" i="13"/>
  <c r="J40" i="13" l="1"/>
  <c r="I40" i="13"/>
  <c r="L40" i="13"/>
  <c r="M40" i="13"/>
  <c r="N40" i="13"/>
  <c r="K40" i="13"/>
  <c r="O39" i="13"/>
  <c r="P40" i="13"/>
  <c r="Q40" i="13"/>
  <c r="O40" i="13"/>
  <c r="J41" i="13" l="1"/>
  <c r="I41" i="13"/>
  <c r="N41" i="13"/>
  <c r="P41" i="13"/>
  <c r="O41" i="13"/>
  <c r="Q41" i="13"/>
  <c r="M41" i="13"/>
  <c r="L41" i="13"/>
  <c r="K41" i="13"/>
  <c r="J42" i="13" l="1"/>
  <c r="I42" i="13"/>
  <c r="M42" i="13"/>
  <c r="O42" i="13"/>
  <c r="N42" i="13"/>
  <c r="L42" i="13"/>
  <c r="Q42" i="13"/>
  <c r="P42" i="13"/>
  <c r="K42" i="13"/>
  <c r="J43" i="13" l="1"/>
  <c r="I43" i="13"/>
  <c r="L43" i="13"/>
  <c r="P43" i="13"/>
  <c r="Q43" i="13"/>
  <c r="N43" i="13"/>
  <c r="M43" i="13"/>
  <c r="O43" i="13"/>
  <c r="K43" i="13"/>
  <c r="J44" i="13" l="1"/>
  <c r="I44" i="13"/>
  <c r="M44" i="13"/>
  <c r="Q44" i="13"/>
  <c r="P44" i="13"/>
  <c r="O44" i="13"/>
  <c r="L44" i="13"/>
  <c r="K44" i="13"/>
  <c r="N44" i="13"/>
  <c r="J45" i="13" l="1"/>
  <c r="I45" i="13"/>
  <c r="L45" i="13"/>
  <c r="Q45" i="13"/>
  <c r="P45" i="13"/>
  <c r="O45" i="13"/>
  <c r="K45" i="13"/>
  <c r="N45" i="13"/>
  <c r="J46" i="13" l="1"/>
  <c r="I46" i="13"/>
  <c r="P46" i="13"/>
  <c r="L46" i="13"/>
  <c r="O46" i="13"/>
  <c r="N46" i="13"/>
  <c r="Q46" i="13"/>
  <c r="M46" i="13"/>
  <c r="K46" i="13"/>
  <c r="M45" i="13"/>
  <c r="J47" i="13" l="1"/>
  <c r="I47" i="13"/>
  <c r="O47" i="13"/>
  <c r="P47" i="13"/>
  <c r="L47" i="13"/>
  <c r="Q47" i="13"/>
  <c r="M47" i="13"/>
  <c r="K47" i="13"/>
  <c r="J48" i="13" l="1"/>
  <c r="I48" i="13"/>
  <c r="L48" i="13"/>
  <c r="N47" i="13"/>
  <c r="O48" i="13"/>
  <c r="K48" i="13"/>
  <c r="N48" i="13"/>
  <c r="Q48" i="13"/>
  <c r="M48" i="13"/>
  <c r="P48" i="13"/>
  <c r="J49" i="13" l="1"/>
  <c r="I49" i="13"/>
  <c r="N49" i="13"/>
  <c r="L49" i="13"/>
  <c r="M49" i="13"/>
  <c r="O49" i="13"/>
  <c r="P49" i="13"/>
  <c r="K49" i="13"/>
  <c r="Q49" i="13"/>
  <c r="J50" i="13" l="1"/>
  <c r="I50" i="13"/>
  <c r="N50" i="13"/>
  <c r="K50" i="13"/>
  <c r="O50" i="13"/>
  <c r="L50" i="13"/>
  <c r="Q50" i="13"/>
  <c r="M50" i="13"/>
  <c r="P50" i="13"/>
  <c r="J51" i="13" l="1"/>
  <c r="I51" i="13"/>
  <c r="P51" i="13"/>
  <c r="K51" i="13"/>
  <c r="L51" i="13"/>
  <c r="J52" i="13" l="1"/>
  <c r="I52" i="13"/>
  <c r="Q52" i="13"/>
  <c r="N51" i="13"/>
  <c r="P52" i="13"/>
  <c r="O52" i="13"/>
  <c r="M51" i="13"/>
  <c r="O51" i="13"/>
  <c r="Q51" i="13"/>
  <c r="K52" i="13"/>
  <c r="J53" i="13" l="1"/>
  <c r="I53" i="13"/>
  <c r="Q53" i="13"/>
  <c r="M53" i="13"/>
  <c r="O53" i="13"/>
  <c r="L53" i="13"/>
  <c r="N52" i="13"/>
  <c r="N53" i="13"/>
  <c r="L52" i="13"/>
  <c r="K53" i="13"/>
  <c r="P53" i="13"/>
  <c r="M52" i="13"/>
  <c r="J54" i="13" l="1"/>
  <c r="I54" i="13"/>
  <c r="L54" i="13"/>
  <c r="O54" i="13"/>
  <c r="M54" i="13"/>
  <c r="P54" i="13"/>
  <c r="N54" i="13"/>
  <c r="K54" i="13"/>
  <c r="Q54" i="13"/>
  <c r="J55" i="13" l="1"/>
  <c r="I55" i="13"/>
  <c r="P55" i="13"/>
  <c r="Q55" i="13"/>
  <c r="K55" i="13"/>
  <c r="N55" i="13"/>
  <c r="L55" i="13"/>
  <c r="M55" i="13"/>
  <c r="O55" i="13"/>
  <c r="J56" i="13" l="1"/>
  <c r="I56" i="13"/>
  <c r="M56" i="13"/>
  <c r="L56" i="13"/>
  <c r="Q56" i="13"/>
  <c r="O56" i="13"/>
  <c r="P56" i="13"/>
  <c r="N56" i="13"/>
  <c r="K56" i="13"/>
  <c r="J57" i="13" l="1"/>
  <c r="I57" i="13"/>
  <c r="N57" i="13"/>
  <c r="O57" i="13"/>
  <c r="Q57" i="13"/>
  <c r="K57" i="13"/>
  <c r="J58" i="13" l="1"/>
  <c r="I58" i="13"/>
  <c r="M57" i="13"/>
  <c r="L57" i="13"/>
  <c r="M58" i="13"/>
  <c r="Q58" i="13"/>
  <c r="L58" i="13"/>
  <c r="P58" i="13"/>
  <c r="P57" i="13"/>
  <c r="K58" i="13"/>
  <c r="J59" i="13" l="1"/>
  <c r="I59" i="13"/>
  <c r="P59" i="13"/>
  <c r="N58" i="13"/>
  <c r="L59" i="13"/>
  <c r="M59" i="13"/>
  <c r="O59" i="13"/>
  <c r="N59" i="13"/>
  <c r="K59" i="13"/>
  <c r="O58" i="13"/>
  <c r="Q59" i="13"/>
  <c r="J60" i="13" l="1"/>
  <c r="I60" i="13"/>
  <c r="L60" i="13"/>
  <c r="O60" i="13"/>
  <c r="M60" i="13"/>
  <c r="P60" i="13"/>
  <c r="K60" i="13"/>
  <c r="J61" i="13" l="1"/>
  <c r="I61" i="13"/>
  <c r="Q60" i="13"/>
  <c r="Q61" i="13"/>
  <c r="P61" i="13"/>
  <c r="N61" i="13"/>
  <c r="O61" i="13"/>
  <c r="N60" i="13"/>
  <c r="K61" i="13"/>
  <c r="L61" i="13"/>
  <c r="M61" i="13"/>
  <c r="J62" i="13" l="1"/>
  <c r="I62" i="13"/>
  <c r="L62" i="13"/>
  <c r="N62" i="13"/>
  <c r="P62" i="13"/>
  <c r="K62" i="13"/>
  <c r="J63" i="13" l="1"/>
  <c r="I63" i="13"/>
  <c r="O62" i="13"/>
  <c r="Q62" i="13"/>
  <c r="O63" i="13"/>
  <c r="L63" i="13"/>
  <c r="M62" i="13"/>
  <c r="M63" i="13"/>
  <c r="K63" i="13"/>
  <c r="J64" i="13" l="1"/>
  <c r="I64" i="13"/>
  <c r="Q64" i="13"/>
  <c r="O64" i="13"/>
  <c r="N63" i="13"/>
  <c r="K64" i="13"/>
  <c r="M64" i="13"/>
  <c r="Q63" i="13"/>
  <c r="P63" i="13"/>
  <c r="J65" i="13" l="1"/>
  <c r="I65" i="13"/>
  <c r="O65" i="13"/>
  <c r="P65" i="13"/>
  <c r="M65" i="13"/>
  <c r="N64" i="13"/>
  <c r="P64" i="13"/>
  <c r="K65" i="13"/>
  <c r="L64" i="13"/>
  <c r="N65" i="13"/>
  <c r="L65" i="13"/>
  <c r="J66" i="13" l="1"/>
  <c r="I66" i="13"/>
  <c r="M66" i="13"/>
  <c r="P66" i="13"/>
  <c r="O66" i="13"/>
  <c r="Q65" i="13"/>
  <c r="L66" i="13"/>
  <c r="N66" i="13"/>
  <c r="Q66" i="13"/>
  <c r="K66" i="13"/>
  <c r="J67" i="13" l="1"/>
  <c r="I67" i="13"/>
  <c r="Q67" i="13"/>
  <c r="N67" i="13"/>
  <c r="M67" i="13"/>
  <c r="K67" i="13"/>
  <c r="J68" i="13" l="1"/>
  <c r="I68" i="13"/>
  <c r="L67" i="13"/>
  <c r="L68" i="13"/>
  <c r="M68" i="13"/>
  <c r="O67" i="13"/>
  <c r="P67" i="13"/>
  <c r="K68" i="13"/>
  <c r="J69" i="13" l="1"/>
  <c r="I69" i="13"/>
  <c r="Q68" i="13"/>
  <c r="M69" i="13"/>
  <c r="O68" i="13"/>
  <c r="N68" i="13"/>
  <c r="L69" i="13"/>
  <c r="P68" i="13"/>
  <c r="K69" i="13"/>
  <c r="J70" i="13" l="1"/>
  <c r="I70" i="13"/>
  <c r="O69" i="13"/>
  <c r="Q70" i="13"/>
  <c r="N69" i="13"/>
  <c r="O70" i="13"/>
  <c r="Q69" i="13"/>
  <c r="P69" i="13"/>
  <c r="K70" i="13"/>
  <c r="J71" i="13" l="1"/>
  <c r="I71" i="13"/>
  <c r="P70" i="13"/>
  <c r="M70" i="13"/>
  <c r="P71" i="13"/>
  <c r="L70" i="13"/>
  <c r="N70" i="13"/>
  <c r="N71" i="13"/>
  <c r="K71" i="13"/>
  <c r="J72" i="13" l="1"/>
  <c r="I72" i="13"/>
  <c r="O72" i="13"/>
  <c r="P72" i="13"/>
  <c r="M72" i="13"/>
  <c r="N72" i="13"/>
  <c r="L71" i="13"/>
  <c r="Q71" i="13"/>
  <c r="M71" i="13"/>
  <c r="O71" i="13"/>
  <c r="K72" i="13"/>
  <c r="J73" i="13" l="1"/>
  <c r="I73" i="13"/>
  <c r="M73" i="13"/>
  <c r="Q72" i="13"/>
  <c r="N73" i="13"/>
  <c r="O73" i="13"/>
  <c r="P73" i="13"/>
  <c r="K73" i="13"/>
  <c r="Q73" i="13"/>
  <c r="L73" i="13"/>
  <c r="L72" i="13"/>
  <c r="J74" i="13" l="1"/>
  <c r="I74" i="13"/>
  <c r="L74" i="13"/>
  <c r="P74" i="13"/>
  <c r="Q74" i="13"/>
  <c r="O74" i="13"/>
  <c r="K74" i="13"/>
  <c r="J75" i="13" l="1"/>
  <c r="I75" i="13"/>
  <c r="O75" i="13"/>
  <c r="L75" i="13"/>
  <c r="N75" i="13"/>
  <c r="K75" i="13"/>
  <c r="P75" i="13"/>
  <c r="N74" i="13"/>
  <c r="M74" i="13"/>
  <c r="Q75" i="13"/>
  <c r="J76" i="13" l="1"/>
  <c r="I76" i="13"/>
  <c r="O76" i="13"/>
  <c r="M76" i="13"/>
  <c r="N76" i="13"/>
  <c r="L76" i="13"/>
  <c r="P76" i="13"/>
  <c r="M75" i="13"/>
  <c r="K76" i="13"/>
  <c r="J77" i="13" l="1"/>
  <c r="I77" i="13"/>
  <c r="L77" i="13"/>
  <c r="P77" i="13"/>
  <c r="Q77" i="13"/>
  <c r="O77" i="13"/>
  <c r="M77" i="13"/>
  <c r="Q76" i="13"/>
  <c r="N77" i="13"/>
  <c r="K77" i="13"/>
  <c r="J78" i="13" l="1"/>
  <c r="I78" i="13"/>
  <c r="O78" i="13"/>
  <c r="P78" i="13"/>
  <c r="Q78" i="13"/>
  <c r="K78" i="13"/>
  <c r="J79" i="13" l="1"/>
  <c r="I79" i="13"/>
  <c r="N78" i="13"/>
  <c r="M78" i="13"/>
  <c r="M79" i="13"/>
  <c r="L78" i="13"/>
  <c r="P79" i="13"/>
  <c r="O79" i="13"/>
  <c r="K79" i="13"/>
  <c r="J80" i="13" l="1"/>
  <c r="I80" i="13"/>
  <c r="Q79" i="13"/>
  <c r="N80" i="13"/>
  <c r="N79" i="13"/>
  <c r="O80" i="13"/>
  <c r="L79" i="13"/>
  <c r="Q80" i="13"/>
  <c r="M80" i="13"/>
  <c r="P80" i="13"/>
  <c r="L80" i="13"/>
  <c r="K80" i="13"/>
  <c r="J81" i="13" l="1"/>
  <c r="I81" i="13"/>
  <c r="O81" i="13"/>
  <c r="L81" i="13"/>
  <c r="N81" i="13"/>
  <c r="K81" i="13"/>
  <c r="J82" i="13" l="1"/>
  <c r="I82" i="13"/>
  <c r="P82" i="13"/>
  <c r="Q82" i="13"/>
  <c r="O82" i="13"/>
  <c r="P81" i="13"/>
  <c r="L82" i="13"/>
  <c r="M81" i="13"/>
  <c r="Q81" i="13"/>
  <c r="M82" i="13"/>
  <c r="N82" i="13"/>
  <c r="K82" i="13"/>
  <c r="J83" i="13" l="1"/>
  <c r="I83" i="13"/>
  <c r="O83" i="13"/>
  <c r="L83" i="13"/>
  <c r="N83" i="13"/>
  <c r="P83" i="13"/>
  <c r="K83" i="13"/>
  <c r="J84" i="13" l="1"/>
  <c r="I84" i="13"/>
  <c r="Q83" i="13"/>
  <c r="N84" i="13"/>
  <c r="Q84" i="13"/>
  <c r="P84" i="13"/>
  <c r="M83" i="13"/>
  <c r="O84" i="13"/>
  <c r="L84" i="13"/>
  <c r="M84" i="13"/>
  <c r="K84" i="13"/>
  <c r="J85" i="13" l="1"/>
  <c r="I85" i="13"/>
  <c r="N85" i="13"/>
  <c r="P85" i="13"/>
  <c r="Q85" i="13"/>
  <c r="K85" i="13"/>
  <c r="J86" i="13" l="1"/>
  <c r="I86" i="13"/>
  <c r="O86" i="13"/>
  <c r="M85" i="13"/>
  <c r="Q86" i="13"/>
  <c r="O85" i="13"/>
  <c r="N86" i="13"/>
  <c r="M86" i="13"/>
  <c r="L85" i="13"/>
  <c r="K86" i="13"/>
  <c r="J87" i="13" l="1"/>
  <c r="I87" i="13"/>
  <c r="Q87" i="13"/>
  <c r="P86" i="13"/>
  <c r="P87" i="13"/>
  <c r="N87" i="13"/>
  <c r="L87" i="13"/>
  <c r="L86" i="13"/>
  <c r="M87" i="13"/>
  <c r="O87" i="13"/>
  <c r="K87" i="13"/>
  <c r="J88" i="13" l="1"/>
  <c r="I88" i="13"/>
  <c r="M88" i="13"/>
  <c r="O88" i="13"/>
  <c r="P88" i="13"/>
  <c r="L88" i="13"/>
  <c r="Q88" i="13"/>
  <c r="K88" i="13"/>
  <c r="N88" i="13"/>
  <c r="J89" i="13" l="1"/>
  <c r="I89" i="13"/>
  <c r="M89" i="13"/>
  <c r="P89" i="13"/>
  <c r="N89" i="13"/>
  <c r="Q89" i="13"/>
  <c r="K89" i="13"/>
  <c r="J90" i="13" l="1"/>
  <c r="I90" i="13"/>
  <c r="L89" i="13"/>
  <c r="N90" i="13"/>
  <c r="M90" i="13"/>
  <c r="O89" i="13"/>
  <c r="O90" i="13"/>
  <c r="K90" i="13"/>
  <c r="J91" i="13" l="1"/>
  <c r="I91" i="13"/>
  <c r="Q90" i="13"/>
  <c r="Q91" i="13"/>
  <c r="P90" i="13"/>
  <c r="N91" i="13"/>
  <c r="O91" i="13"/>
  <c r="L90" i="13"/>
  <c r="K91" i="13"/>
  <c r="L91" i="13"/>
  <c r="J92" i="13" l="1"/>
  <c r="I92" i="13"/>
  <c r="N92" i="13"/>
  <c r="L92" i="13"/>
  <c r="P91" i="13"/>
  <c r="M91" i="13"/>
  <c r="P92" i="13"/>
  <c r="M92" i="13"/>
  <c r="Q92" i="13"/>
  <c r="K92" i="13"/>
  <c r="J93" i="13" l="1"/>
  <c r="I93" i="13"/>
  <c r="L93" i="13"/>
  <c r="O92" i="13"/>
  <c r="O93" i="13"/>
  <c r="K93" i="13"/>
  <c r="J94" i="13" l="1"/>
  <c r="I94" i="13"/>
  <c r="P93" i="13"/>
  <c r="O94" i="13"/>
  <c r="Q93" i="13"/>
  <c r="M94" i="13"/>
  <c r="P94" i="13"/>
  <c r="Q94" i="13"/>
  <c r="M93" i="13"/>
  <c r="N94" i="13"/>
  <c r="N93" i="13"/>
  <c r="L94" i="13"/>
  <c r="K94" i="13"/>
  <c r="J95" i="13" l="1"/>
  <c r="I95" i="13"/>
  <c r="L95" i="13"/>
  <c r="P95" i="13"/>
  <c r="M95" i="13"/>
  <c r="N95" i="13"/>
  <c r="Q95" i="13"/>
  <c r="O95" i="13"/>
  <c r="K95" i="13"/>
  <c r="J96" i="13" l="1"/>
  <c r="I96" i="13"/>
  <c r="N96" i="13"/>
  <c r="O96" i="13"/>
  <c r="L96" i="13"/>
  <c r="M96" i="13"/>
  <c r="K96" i="13"/>
  <c r="Q96" i="13"/>
  <c r="P96" i="13"/>
  <c r="J97" i="13" l="1"/>
  <c r="I97" i="13"/>
  <c r="N97" i="13"/>
  <c r="M97" i="13"/>
  <c r="O97" i="13"/>
  <c r="P97" i="13"/>
  <c r="L97" i="13"/>
  <c r="Q97" i="13"/>
  <c r="K97" i="13"/>
  <c r="J98" i="13" l="1"/>
  <c r="I98" i="13"/>
  <c r="M98" i="13"/>
  <c r="L98" i="13"/>
  <c r="P98" i="13"/>
  <c r="O98" i="13"/>
  <c r="Q98" i="13"/>
  <c r="N98" i="13"/>
  <c r="K98" i="13"/>
  <c r="J99" i="13" l="1"/>
  <c r="I99" i="13"/>
  <c r="N99" i="13"/>
  <c r="P99" i="13"/>
  <c r="O99" i="13"/>
  <c r="Q99" i="13"/>
  <c r="M99" i="13"/>
  <c r="L99" i="13"/>
  <c r="K99" i="13"/>
  <c r="J100" i="13" l="1"/>
  <c r="I100" i="13"/>
  <c r="L100" i="13"/>
  <c r="O100" i="13"/>
  <c r="N100" i="13"/>
  <c r="M100" i="13"/>
  <c r="P100" i="13"/>
  <c r="Q100" i="13"/>
  <c r="K100" i="13"/>
  <c r="J101" i="13" l="1"/>
  <c r="I101" i="13"/>
  <c r="M101" i="13"/>
  <c r="L101" i="13"/>
  <c r="N101" i="13"/>
  <c r="K101" i="13"/>
  <c r="P101" i="13"/>
  <c r="Q101" i="13"/>
  <c r="O101" i="13"/>
  <c r="J102" i="13" l="1"/>
  <c r="I102" i="13"/>
  <c r="Q102" i="13"/>
  <c r="P102" i="13"/>
  <c r="L102" i="13"/>
  <c r="O102" i="13"/>
  <c r="N102" i="13"/>
  <c r="M102" i="13"/>
  <c r="K102" i="13"/>
  <c r="J103" i="13" l="1"/>
  <c r="I103" i="13"/>
  <c r="Q103" i="13"/>
  <c r="L103" i="13"/>
  <c r="N103" i="13"/>
  <c r="O103" i="13"/>
  <c r="P103" i="13"/>
  <c r="M103" i="13"/>
  <c r="K103" i="13"/>
  <c r="J104" i="13" l="1"/>
  <c r="I104" i="13"/>
  <c r="P104" i="13"/>
  <c r="O104" i="13"/>
  <c r="M104" i="13"/>
  <c r="N104" i="13"/>
  <c r="L104" i="13"/>
  <c r="Q104" i="13"/>
  <c r="K104" i="13"/>
  <c r="J105" i="13" l="1"/>
  <c r="I105" i="13"/>
  <c r="M105" i="13"/>
  <c r="L105" i="13"/>
  <c r="N105" i="13"/>
  <c r="O105" i="13"/>
  <c r="Q105" i="13"/>
  <c r="P105" i="13"/>
  <c r="K105" i="13"/>
  <c r="J106" i="13" l="1"/>
  <c r="I106" i="13"/>
  <c r="P106" i="13"/>
  <c r="N106" i="13"/>
  <c r="M106" i="13"/>
  <c r="O106" i="13"/>
  <c r="Q106" i="13"/>
  <c r="L106" i="13"/>
  <c r="K106" i="13"/>
  <c r="J107" i="13" l="1"/>
  <c r="I107" i="13"/>
  <c r="P107" i="13"/>
  <c r="O107" i="13"/>
  <c r="M107" i="13"/>
  <c r="L107" i="13"/>
  <c r="N107" i="13"/>
  <c r="Q107" i="13"/>
  <c r="K107" i="13"/>
  <c r="J108" i="13" l="1"/>
  <c r="I108" i="13"/>
  <c r="N108" i="13"/>
  <c r="L108" i="13"/>
  <c r="P108" i="13"/>
  <c r="M108" i="13"/>
  <c r="Q108" i="13"/>
  <c r="O108" i="13"/>
  <c r="K108" i="13"/>
  <c r="J109" i="13" l="1"/>
  <c r="I109" i="13"/>
  <c r="N109" i="13"/>
  <c r="L109" i="13"/>
  <c r="M109" i="13"/>
  <c r="O109" i="13"/>
  <c r="Q109" i="13"/>
  <c r="P109" i="13"/>
  <c r="K109" i="13"/>
  <c r="J110" i="13" l="1"/>
  <c r="I110" i="13"/>
  <c r="N110" i="13"/>
  <c r="P110" i="13"/>
  <c r="O110" i="13"/>
  <c r="L110" i="13"/>
  <c r="M110" i="13"/>
  <c r="Q110" i="13"/>
  <c r="K110" i="13"/>
  <c r="J111" i="13" l="1"/>
  <c r="I111" i="13"/>
  <c r="L111" i="13"/>
  <c r="Q111" i="13"/>
  <c r="P111" i="13"/>
  <c r="N111" i="13"/>
  <c r="M111" i="13"/>
  <c r="O111" i="13"/>
  <c r="K111" i="13"/>
  <c r="J112" i="13" l="1"/>
  <c r="I112" i="13"/>
  <c r="M112" i="13"/>
  <c r="N112" i="13"/>
  <c r="Q112" i="13"/>
  <c r="P112" i="13"/>
  <c r="O112" i="13"/>
  <c r="L112" i="13"/>
  <c r="K112" i="13"/>
  <c r="J113" i="13" l="1"/>
  <c r="I113" i="13"/>
  <c r="N113" i="13"/>
  <c r="M113" i="13"/>
  <c r="O113" i="13"/>
  <c r="L113" i="13"/>
  <c r="P113" i="13"/>
  <c r="Q113" i="13"/>
  <c r="K113" i="13"/>
  <c r="J114" i="13" l="1"/>
  <c r="I114" i="13"/>
  <c r="O114" i="13"/>
  <c r="L114" i="13"/>
  <c r="P114" i="13"/>
  <c r="Q114" i="13"/>
  <c r="M114" i="13"/>
  <c r="N114" i="13"/>
  <c r="K114" i="13"/>
  <c r="J115" i="13" l="1"/>
  <c r="I115" i="13"/>
  <c r="M115" i="13"/>
  <c r="N115" i="13"/>
  <c r="Q115" i="13"/>
  <c r="L115" i="13"/>
  <c r="O115" i="13"/>
  <c r="P115" i="13"/>
  <c r="K115" i="13"/>
  <c r="J116" i="13" l="1"/>
  <c r="I116" i="13"/>
  <c r="M116" i="13"/>
  <c r="O116" i="13"/>
  <c r="Q116" i="13"/>
  <c r="N116" i="13"/>
  <c r="L116" i="13"/>
  <c r="P116" i="13"/>
  <c r="K116" i="13"/>
  <c r="J117" i="13" l="1"/>
  <c r="I117" i="13"/>
  <c r="L117" i="13"/>
  <c r="P117" i="13"/>
  <c r="M117" i="13"/>
  <c r="N117" i="13"/>
  <c r="Q117" i="13"/>
  <c r="O117" i="13"/>
  <c r="K117" i="13"/>
  <c r="J118" i="13" l="1"/>
  <c r="I118" i="13"/>
  <c r="P118" i="13"/>
  <c r="L118" i="13"/>
  <c r="O118" i="13"/>
  <c r="Q118" i="13"/>
  <c r="M118" i="13"/>
  <c r="K118" i="13"/>
  <c r="N118" i="13"/>
  <c r="J119" i="13" l="1"/>
  <c r="I119" i="13"/>
  <c r="P119" i="13"/>
  <c r="M119" i="13"/>
  <c r="N119" i="13"/>
  <c r="O119" i="13"/>
  <c r="Q119" i="13"/>
  <c r="L119" i="13"/>
  <c r="K119" i="13"/>
  <c r="J120" i="13" l="1"/>
  <c r="I120" i="13"/>
  <c r="N120" i="13"/>
  <c r="P120" i="13"/>
  <c r="Q120" i="13"/>
  <c r="M120" i="13"/>
  <c r="O120" i="13"/>
  <c r="L120" i="13"/>
  <c r="K120" i="13"/>
  <c r="J121" i="13" l="1"/>
  <c r="I121" i="13"/>
  <c r="M121" i="13"/>
  <c r="O121" i="13"/>
  <c r="Q121" i="13"/>
  <c r="N121" i="13"/>
  <c r="P121" i="13"/>
  <c r="L121" i="13"/>
  <c r="K121" i="13"/>
  <c r="J122" i="13" l="1"/>
  <c r="I122" i="13"/>
  <c r="M122" i="13"/>
  <c r="P122" i="13"/>
  <c r="N122" i="13"/>
  <c r="Q122" i="13"/>
  <c r="O122" i="13"/>
  <c r="L122" i="13"/>
  <c r="K122" i="13"/>
  <c r="J123" i="13" l="1"/>
  <c r="I123" i="13"/>
  <c r="N123" i="13"/>
  <c r="L123" i="13"/>
  <c r="P123" i="13"/>
  <c r="Q123" i="13"/>
  <c r="M123" i="13"/>
  <c r="O123" i="13"/>
  <c r="K123" i="13"/>
  <c r="J124" i="13" l="1"/>
  <c r="I124" i="13"/>
  <c r="O124" i="13"/>
  <c r="P124" i="13"/>
  <c r="M124" i="13"/>
  <c r="Q124" i="13"/>
  <c r="N124" i="13"/>
  <c r="L124" i="13"/>
  <c r="K124" i="13"/>
  <c r="J125" i="13" l="1"/>
  <c r="I125" i="13"/>
  <c r="L125" i="13"/>
  <c r="Q125" i="13"/>
  <c r="P125" i="13"/>
  <c r="M125" i="13"/>
  <c r="O125" i="13"/>
  <c r="N125" i="13"/>
  <c r="K125" i="13"/>
  <c r="J126" i="13" l="1"/>
  <c r="I126" i="13"/>
  <c r="L126" i="13"/>
  <c r="O126" i="13"/>
  <c r="M126" i="13"/>
  <c r="P126" i="13"/>
  <c r="N126" i="13"/>
  <c r="Q126" i="13"/>
  <c r="K126" i="13"/>
  <c r="J127" i="13" l="1"/>
  <c r="I127" i="13"/>
  <c r="L127" i="13"/>
  <c r="Q127" i="13"/>
  <c r="P127" i="13"/>
  <c r="K127" i="13"/>
  <c r="O127" i="13"/>
  <c r="N127" i="13"/>
  <c r="M127" i="13"/>
  <c r="J128" i="13" l="1"/>
  <c r="I128" i="13"/>
  <c r="L128" i="13"/>
  <c r="K128" i="13"/>
  <c r="O128" i="13"/>
  <c r="P128" i="13"/>
  <c r="N128" i="13"/>
  <c r="Q128" i="13"/>
  <c r="M128" i="13"/>
  <c r="J129" i="13" l="1"/>
  <c r="I129" i="13"/>
  <c r="L129" i="13"/>
  <c r="O129" i="13"/>
  <c r="P129" i="13"/>
  <c r="N129" i="13"/>
  <c r="M129" i="13"/>
  <c r="Q129" i="13"/>
  <c r="K129" i="13"/>
  <c r="J130" i="13" l="1"/>
  <c r="I130" i="13"/>
  <c r="Q130" i="13"/>
  <c r="O130" i="13"/>
  <c r="M130" i="13"/>
  <c r="P130" i="13"/>
  <c r="N130" i="13"/>
  <c r="L130" i="13"/>
  <c r="K130" i="13"/>
  <c r="J131" i="13" l="1"/>
  <c r="I131" i="13"/>
  <c r="O131" i="13"/>
  <c r="P131" i="13"/>
  <c r="L131" i="13"/>
  <c r="N131" i="13"/>
  <c r="Q131" i="13"/>
  <c r="M131" i="13"/>
  <c r="K131" i="13"/>
  <c r="J132" i="13" l="1"/>
  <c r="I132" i="13"/>
  <c r="O132" i="13"/>
  <c r="N132" i="13"/>
  <c r="L132" i="13"/>
  <c r="Q132" i="13"/>
  <c r="M132" i="13"/>
  <c r="P132" i="13"/>
  <c r="K132" i="13"/>
  <c r="J133" i="13" l="1"/>
  <c r="I133" i="13"/>
  <c r="O133" i="13"/>
  <c r="N133" i="13"/>
  <c r="Q133" i="13"/>
  <c r="L133" i="13"/>
  <c r="P133" i="13"/>
  <c r="M133" i="13"/>
  <c r="K133" i="13"/>
  <c r="J134" i="13" l="1"/>
  <c r="I134" i="13"/>
  <c r="M134" i="13"/>
  <c r="O134" i="13"/>
  <c r="N134" i="13"/>
  <c r="P134" i="13"/>
  <c r="L134" i="13"/>
  <c r="Q134" i="13"/>
  <c r="K134" i="13"/>
  <c r="J135" i="13" l="1"/>
  <c r="I135" i="13"/>
  <c r="N135" i="13"/>
  <c r="L135" i="13"/>
  <c r="O135" i="13"/>
  <c r="M135" i="13"/>
  <c r="Q135" i="13"/>
  <c r="P135" i="13"/>
  <c r="K135" i="13"/>
  <c r="J136" i="13" l="1"/>
  <c r="I136" i="13"/>
  <c r="L136" i="13"/>
  <c r="M136" i="13"/>
  <c r="K136" i="13"/>
  <c r="P136" i="13"/>
  <c r="N136" i="13"/>
  <c r="Q136" i="13"/>
  <c r="O136" i="13"/>
  <c r="J137" i="13" l="1"/>
  <c r="I137" i="13"/>
  <c r="M137" i="13"/>
  <c r="Q137" i="13"/>
  <c r="P137" i="13"/>
  <c r="L137" i="13"/>
  <c r="N137" i="13"/>
  <c r="O137" i="13"/>
  <c r="K137" i="13"/>
  <c r="J138" i="13" l="1"/>
  <c r="I138" i="13"/>
  <c r="N138" i="13"/>
  <c r="M138" i="13"/>
  <c r="P138" i="13"/>
  <c r="Q138" i="13"/>
  <c r="O138" i="13"/>
  <c r="L138" i="13"/>
  <c r="K138" i="13"/>
  <c r="J139" i="13" l="1"/>
  <c r="I139" i="13"/>
  <c r="N139" i="13"/>
  <c r="O139" i="13"/>
  <c r="P139" i="13"/>
  <c r="M139" i="13"/>
  <c r="Q139" i="13"/>
  <c r="L139" i="13"/>
  <c r="K139" i="13"/>
  <c r="J140" i="13" l="1"/>
  <c r="I140" i="13"/>
  <c r="O140" i="13"/>
  <c r="M140" i="13"/>
  <c r="L140" i="13"/>
  <c r="N140" i="13"/>
  <c r="Q140" i="13"/>
  <c r="P140" i="13"/>
  <c r="K140" i="13"/>
  <c r="J141" i="13" l="1"/>
  <c r="I141" i="13"/>
  <c r="O141" i="13"/>
  <c r="Q141" i="13"/>
  <c r="L141" i="13"/>
  <c r="K141" i="13"/>
  <c r="P141" i="13"/>
  <c r="M141" i="13"/>
  <c r="N141" i="13"/>
  <c r="J142" i="13" l="1"/>
  <c r="I142" i="13"/>
  <c r="O142" i="13"/>
  <c r="L142" i="13"/>
  <c r="Q142" i="13"/>
  <c r="M142" i="13"/>
  <c r="P142" i="13"/>
  <c r="N142" i="13"/>
  <c r="K142" i="13"/>
  <c r="J143" i="13" l="1"/>
  <c r="I143" i="13"/>
  <c r="P143" i="13"/>
  <c r="O143" i="13"/>
  <c r="M143" i="13"/>
  <c r="N143" i="13"/>
  <c r="Q143" i="13"/>
  <c r="L143" i="13"/>
  <c r="K143" i="13"/>
  <c r="J144" i="13" l="1"/>
  <c r="I144" i="13"/>
  <c r="N144" i="13"/>
  <c r="L144" i="13"/>
  <c r="Q144" i="13"/>
  <c r="P144" i="13"/>
  <c r="O144" i="13"/>
  <c r="M144" i="13"/>
  <c r="K144" i="13"/>
  <c r="J145" i="13" l="1"/>
  <c r="I145" i="13"/>
  <c r="O145" i="13"/>
  <c r="M145" i="13"/>
  <c r="N145" i="13"/>
  <c r="Q145" i="13"/>
  <c r="L145" i="13"/>
  <c r="P145" i="13"/>
  <c r="K145" i="13"/>
  <c r="J146" i="13" l="1"/>
  <c r="I146" i="13"/>
  <c r="M146" i="13"/>
  <c r="P146" i="13"/>
  <c r="N146" i="13"/>
  <c r="Q146" i="13"/>
  <c r="O146" i="13"/>
  <c r="L146" i="13"/>
  <c r="K146" i="13"/>
  <c r="J147" i="13" l="1"/>
  <c r="I147" i="13"/>
  <c r="Q147" i="13"/>
  <c r="L147" i="13"/>
  <c r="P147" i="13"/>
  <c r="O147" i="13"/>
  <c r="N147" i="13"/>
  <c r="M147" i="13"/>
  <c r="K147" i="13"/>
  <c r="J148" i="13" l="1"/>
  <c r="I148" i="13"/>
  <c r="O148" i="13"/>
  <c r="L148" i="13"/>
  <c r="Q148" i="13"/>
  <c r="M148" i="13"/>
  <c r="P148" i="13"/>
  <c r="N148" i="13"/>
  <c r="K148" i="13"/>
  <c r="J149" i="13" l="1"/>
  <c r="I149" i="13"/>
  <c r="P149" i="13"/>
  <c r="O149" i="13"/>
  <c r="Q149" i="13"/>
  <c r="M149" i="13"/>
  <c r="N149" i="13"/>
  <c r="L149" i="13"/>
  <c r="K149" i="13"/>
  <c r="J150" i="13" l="1"/>
  <c r="I150" i="13"/>
  <c r="P150" i="13"/>
  <c r="O150" i="13"/>
  <c r="K150" i="13"/>
  <c r="Q150" i="13"/>
  <c r="M150" i="13"/>
  <c r="N150" i="13"/>
  <c r="L150" i="13"/>
  <c r="J151" i="13" l="1"/>
  <c r="I151" i="13"/>
  <c r="O151" i="13"/>
  <c r="L151" i="13"/>
  <c r="N151" i="13"/>
  <c r="P151" i="13"/>
  <c r="Q151" i="13"/>
  <c r="M151" i="13"/>
  <c r="K151" i="13"/>
  <c r="J152" i="13" l="1"/>
  <c r="I152" i="13"/>
  <c r="L152" i="13"/>
  <c r="N152" i="13"/>
  <c r="O152" i="13"/>
  <c r="M152" i="13"/>
  <c r="Q152" i="13"/>
  <c r="P152" i="13"/>
  <c r="K152" i="13"/>
  <c r="J153" i="13" l="1"/>
  <c r="I153" i="13"/>
  <c r="O153" i="13"/>
  <c r="N153" i="13"/>
  <c r="L153" i="13"/>
  <c r="P153" i="13"/>
  <c r="Q153" i="13"/>
  <c r="M153" i="13"/>
  <c r="K153" i="13"/>
  <c r="J154" i="13" l="1"/>
  <c r="I154" i="13"/>
  <c r="O154" i="13"/>
  <c r="L154" i="13"/>
  <c r="Q154" i="13"/>
  <c r="N154" i="13"/>
  <c r="P154" i="13"/>
  <c r="M154" i="13"/>
  <c r="K154" i="13"/>
  <c r="J155" i="13" l="1"/>
  <c r="I155" i="13"/>
  <c r="P155" i="13"/>
  <c r="K155" i="13"/>
  <c r="J156" i="13" l="1"/>
  <c r="I156" i="13"/>
  <c r="Q155" i="13"/>
  <c r="L155" i="13"/>
  <c r="O155" i="13"/>
  <c r="L156" i="13"/>
  <c r="O156" i="13"/>
  <c r="M155" i="13"/>
  <c r="N156" i="13"/>
  <c r="N155" i="13"/>
  <c r="M156" i="13"/>
  <c r="Q156" i="13"/>
  <c r="K156" i="13"/>
  <c r="J157" i="13" l="1"/>
  <c r="I157" i="13"/>
  <c r="P156" i="13"/>
  <c r="N157" i="13"/>
  <c r="P157" i="13"/>
  <c r="M157" i="13"/>
  <c r="Q157" i="13"/>
  <c r="L157" i="13"/>
  <c r="O157" i="13"/>
  <c r="K157" i="13"/>
  <c r="J158" i="13" l="1"/>
  <c r="I158" i="13"/>
  <c r="L158" i="13"/>
  <c r="M158" i="13"/>
  <c r="P158" i="13"/>
  <c r="Q158" i="13"/>
  <c r="O158" i="13"/>
  <c r="N158" i="13"/>
  <c r="K158" i="13"/>
  <c r="J159" i="13" l="1"/>
  <c r="I159" i="13"/>
  <c r="O159" i="13"/>
  <c r="N159" i="13"/>
  <c r="P159" i="13"/>
  <c r="M159" i="13"/>
  <c r="Q159" i="13"/>
  <c r="L159" i="13"/>
  <c r="K159" i="13"/>
  <c r="J160" i="13" l="1"/>
  <c r="I160" i="13"/>
  <c r="L160" i="13"/>
  <c r="M160" i="13"/>
  <c r="O160" i="13"/>
  <c r="Q160" i="13"/>
  <c r="K160" i="13"/>
  <c r="P160" i="13"/>
  <c r="N160" i="13"/>
  <c r="J161" i="13" l="1"/>
  <c r="I161" i="13"/>
  <c r="P161" i="13"/>
  <c r="L161" i="13"/>
  <c r="N161" i="13"/>
  <c r="Q161" i="13"/>
  <c r="M161" i="13"/>
  <c r="O161" i="13"/>
  <c r="K161" i="13"/>
  <c r="J162" i="13" l="1"/>
  <c r="I162" i="13"/>
  <c r="P162" i="13"/>
  <c r="O162" i="13"/>
  <c r="Q162" i="13"/>
  <c r="N162" i="13"/>
  <c r="M162" i="13"/>
  <c r="L162" i="13"/>
  <c r="K162" i="13"/>
  <c r="J163" i="13" l="1"/>
  <c r="I163" i="13"/>
  <c r="M163" i="13"/>
  <c r="L163" i="13"/>
  <c r="P163" i="13"/>
  <c r="N163" i="13"/>
  <c r="O163" i="13"/>
  <c r="Q163" i="13"/>
  <c r="K163" i="13"/>
  <c r="J164" i="13" l="1"/>
  <c r="I164" i="13"/>
  <c r="O164" i="13"/>
  <c r="Q164" i="13"/>
  <c r="L164" i="13"/>
  <c r="P164" i="13"/>
  <c r="N164" i="13"/>
  <c r="K164" i="13"/>
  <c r="M164" i="13"/>
  <c r="J165" i="13" l="1"/>
  <c r="I165" i="13"/>
  <c r="L165" i="13"/>
  <c r="Q165" i="13"/>
  <c r="N165" i="13"/>
  <c r="O165" i="13"/>
  <c r="M165" i="13"/>
  <c r="P165" i="13"/>
  <c r="K165" i="13"/>
  <c r="J166" i="13" l="1"/>
  <c r="I166" i="13"/>
  <c r="M166" i="13"/>
  <c r="Q166" i="13"/>
  <c r="P166" i="13"/>
  <c r="N166" i="13"/>
  <c r="L166" i="13"/>
  <c r="O166" i="13"/>
  <c r="K166" i="13"/>
  <c r="J167" i="13" l="1"/>
  <c r="I167" i="13"/>
  <c r="N167" i="13"/>
  <c r="O167" i="13"/>
  <c r="Q167" i="13"/>
  <c r="L167" i="13"/>
  <c r="K167" i="13"/>
  <c r="M167" i="13"/>
  <c r="P167" i="13"/>
  <c r="J168" i="13" l="1"/>
  <c r="I168" i="13"/>
  <c r="O168" i="13"/>
  <c r="M168" i="13"/>
  <c r="L168" i="13"/>
  <c r="N168" i="13"/>
  <c r="P168" i="13"/>
  <c r="Q168" i="13"/>
  <c r="K168" i="13"/>
  <c r="J169" i="13" l="1"/>
  <c r="I169" i="13"/>
  <c r="O169" i="13"/>
  <c r="N169" i="13"/>
  <c r="P169" i="13"/>
  <c r="Q169" i="13"/>
  <c r="M169" i="13"/>
  <c r="K169" i="13"/>
  <c r="L169" i="13"/>
  <c r="J170" i="13" l="1"/>
  <c r="I170" i="13"/>
  <c r="L170" i="13"/>
  <c r="M170" i="13"/>
  <c r="Q170" i="13"/>
  <c r="N170" i="13"/>
  <c r="P170" i="13"/>
  <c r="O170" i="13"/>
  <c r="K170" i="13"/>
  <c r="J171" i="13" l="1"/>
  <c r="I171" i="13"/>
  <c r="Q171" i="13"/>
  <c r="L171" i="13"/>
  <c r="O171" i="13"/>
  <c r="N171" i="13"/>
  <c r="P171" i="13"/>
  <c r="M171" i="13"/>
  <c r="K171" i="13"/>
  <c r="J172" i="13" l="1"/>
  <c r="I172" i="13"/>
  <c r="P172" i="13"/>
  <c r="N172" i="13"/>
  <c r="M172" i="13"/>
  <c r="L172" i="13"/>
  <c r="O172" i="13"/>
  <c r="Q172" i="13"/>
  <c r="K172" i="13"/>
  <c r="J173" i="13" l="1"/>
  <c r="I173" i="13"/>
  <c r="P173" i="13"/>
  <c r="L173" i="13"/>
  <c r="Q173" i="13"/>
  <c r="O173" i="13"/>
  <c r="N173" i="13"/>
  <c r="M173" i="13"/>
  <c r="K173" i="13"/>
  <c r="I174" i="13" l="1"/>
  <c r="J174" i="13"/>
  <c r="N174" i="13"/>
  <c r="P174" i="13"/>
  <c r="L174" i="13"/>
  <c r="O174" i="13"/>
  <c r="K174" i="13"/>
  <c r="Q174" i="13"/>
  <c r="I175" i="13" l="1"/>
  <c r="J175" i="13"/>
  <c r="M174" i="13"/>
  <c r="M175" i="13"/>
  <c r="Q175" i="13"/>
  <c r="K175" i="13"/>
  <c r="P175" i="13"/>
  <c r="J176" i="13" l="1"/>
  <c r="I176" i="13"/>
  <c r="L175" i="13"/>
  <c r="O175" i="13"/>
  <c r="L176" i="13"/>
  <c r="N175" i="13"/>
  <c r="M176" i="13"/>
  <c r="P176" i="13"/>
  <c r="Q176" i="13"/>
  <c r="K176" i="13"/>
  <c r="J177" i="13" l="1"/>
  <c r="I177" i="13"/>
  <c r="O176" i="13"/>
  <c r="N177" i="13"/>
  <c r="L177" i="13"/>
  <c r="P177" i="13"/>
  <c r="N176" i="13"/>
  <c r="O177" i="13"/>
  <c r="Q177" i="13"/>
  <c r="M177" i="13"/>
  <c r="K177" i="13"/>
  <c r="J178" i="13" l="1"/>
  <c r="I178" i="13"/>
  <c r="Q178" i="13"/>
  <c r="M178" i="13"/>
  <c r="K178" i="13"/>
  <c r="L178" i="13"/>
  <c r="O178" i="13"/>
  <c r="P178" i="13"/>
  <c r="N178" i="13"/>
  <c r="J179" i="13" l="1"/>
  <c r="I179" i="13"/>
  <c r="L179" i="13"/>
  <c r="K179" i="13"/>
  <c r="M179" i="13"/>
  <c r="Q179" i="13"/>
  <c r="O179" i="13"/>
  <c r="P179" i="13"/>
  <c r="N179" i="13"/>
  <c r="J180" i="13" l="1"/>
  <c r="I180" i="13"/>
  <c r="P180" i="13"/>
  <c r="N180" i="13"/>
  <c r="O180" i="13"/>
  <c r="L180" i="13"/>
  <c r="Q180" i="13"/>
  <c r="M180" i="13"/>
  <c r="K180" i="13"/>
  <c r="J181" i="13" l="1"/>
  <c r="I181" i="13"/>
  <c r="L181" i="13"/>
  <c r="O181" i="13"/>
  <c r="N181" i="13"/>
  <c r="M181" i="13"/>
  <c r="P181" i="13"/>
  <c r="Q181" i="13"/>
  <c r="K181" i="13"/>
  <c r="J182" i="13" l="1"/>
  <c r="I182" i="13"/>
  <c r="P182" i="13"/>
  <c r="Q182" i="13"/>
  <c r="K182" i="13"/>
  <c r="L182" i="13"/>
  <c r="N182" i="13"/>
  <c r="M182" i="13"/>
  <c r="O182" i="13"/>
  <c r="J183" i="13" l="1"/>
  <c r="I183" i="13"/>
  <c r="N183" i="13"/>
  <c r="Q183" i="13"/>
  <c r="L183" i="13"/>
  <c r="P183" i="13"/>
  <c r="O183" i="13"/>
  <c r="M183" i="13"/>
  <c r="K183" i="13"/>
  <c r="J184" i="13" l="1"/>
  <c r="I184" i="13"/>
  <c r="P184" i="13"/>
  <c r="M184" i="13"/>
  <c r="L184" i="13"/>
  <c r="K184" i="13"/>
  <c r="O184" i="13"/>
  <c r="N184" i="13"/>
  <c r="Q184" i="13"/>
  <c r="J185" i="13" l="1"/>
  <c r="I185" i="13"/>
  <c r="Q185" i="13"/>
  <c r="N185" i="13"/>
  <c r="M185" i="13"/>
  <c r="O185" i="13"/>
  <c r="P185" i="13"/>
  <c r="L185" i="13"/>
  <c r="K185" i="13"/>
  <c r="J186" i="13" l="1"/>
  <c r="I186" i="13"/>
  <c r="L186" i="13"/>
  <c r="P186" i="13"/>
  <c r="N186" i="13"/>
  <c r="M186" i="13"/>
  <c r="K186" i="13"/>
  <c r="O186" i="13"/>
  <c r="Q186" i="13"/>
  <c r="J187" i="13" l="1"/>
  <c r="I187" i="13"/>
  <c r="M187" i="13"/>
  <c r="P187" i="13"/>
  <c r="L187" i="13"/>
  <c r="Q187" i="13"/>
  <c r="O187" i="13"/>
  <c r="N187" i="13"/>
  <c r="K187" i="13"/>
  <c r="J188" i="13" l="1"/>
  <c r="I188" i="13"/>
  <c r="L188" i="13"/>
  <c r="M188" i="13"/>
  <c r="O188" i="13"/>
  <c r="N188" i="13"/>
  <c r="Q188" i="13"/>
  <c r="P188" i="13"/>
  <c r="K188" i="13"/>
  <c r="J189" i="13" l="1"/>
  <c r="I189" i="13"/>
  <c r="P189" i="13"/>
  <c r="M189" i="13"/>
  <c r="O189" i="13"/>
  <c r="L189" i="13"/>
  <c r="N189" i="13"/>
  <c r="Q189" i="13"/>
  <c r="K189" i="13"/>
  <c r="J190" i="13" l="1"/>
  <c r="I190" i="13"/>
  <c r="Q190" i="13"/>
  <c r="P190" i="13"/>
  <c r="O190" i="13"/>
  <c r="L190" i="13"/>
  <c r="N190" i="13"/>
  <c r="M190" i="13"/>
  <c r="K190" i="13"/>
  <c r="J191" i="13" l="1"/>
  <c r="I191" i="13"/>
  <c r="O191" i="13"/>
  <c r="P191" i="13"/>
  <c r="Q191" i="13"/>
  <c r="N191" i="13"/>
  <c r="L191" i="13"/>
  <c r="M191" i="13"/>
  <c r="K191" i="13"/>
  <c r="J192" i="13" l="1"/>
  <c r="I192" i="13"/>
  <c r="O192" i="13"/>
  <c r="P192" i="13"/>
  <c r="Q192" i="13"/>
  <c r="K192" i="13"/>
  <c r="N192" i="13"/>
  <c r="L192" i="13"/>
  <c r="M192" i="13"/>
  <c r="J193" i="13" l="1"/>
  <c r="I193" i="13"/>
  <c r="L193" i="13"/>
  <c r="N193" i="13"/>
  <c r="M193" i="13"/>
  <c r="O193" i="13"/>
  <c r="K193" i="13"/>
  <c r="P193" i="13"/>
  <c r="Q193" i="13"/>
  <c r="J194" i="13" l="1"/>
  <c r="I194" i="13"/>
  <c r="N194" i="13"/>
  <c r="M194" i="13"/>
  <c r="P194" i="13"/>
  <c r="Q194" i="13"/>
  <c r="L194" i="13"/>
  <c r="O194" i="13"/>
  <c r="K194" i="13"/>
  <c r="J195" i="13" l="1"/>
  <c r="I195" i="13"/>
  <c r="Q195" i="13"/>
  <c r="O195" i="13"/>
  <c r="M195" i="13"/>
  <c r="L195" i="13"/>
  <c r="P195" i="13"/>
  <c r="N195" i="13"/>
  <c r="K195" i="13"/>
  <c r="J196" i="13" l="1"/>
  <c r="I196" i="13"/>
  <c r="P196" i="13"/>
  <c r="K196" i="13"/>
  <c r="Q196" i="13"/>
  <c r="O196" i="13"/>
  <c r="N196" i="13"/>
  <c r="L196" i="13"/>
  <c r="M196" i="13"/>
  <c r="J197" i="13" l="1"/>
  <c r="I197" i="13"/>
  <c r="Q197" i="13"/>
  <c r="N197" i="13"/>
  <c r="L197" i="13"/>
  <c r="M197" i="13"/>
  <c r="P197" i="13"/>
  <c r="K197" i="13"/>
  <c r="O197" i="13"/>
  <c r="J198" i="13" l="1"/>
  <c r="I198" i="13"/>
  <c r="M198" i="13"/>
  <c r="P198" i="13"/>
  <c r="N198" i="13"/>
  <c r="Q198" i="13"/>
  <c r="L198" i="13"/>
  <c r="O198" i="13"/>
  <c r="K198" i="13"/>
  <c r="J199" i="13" l="1"/>
  <c r="I199" i="13"/>
  <c r="M199" i="13"/>
  <c r="N199" i="13"/>
  <c r="O199" i="13"/>
  <c r="P199" i="13"/>
  <c r="L199" i="13"/>
  <c r="Q199" i="13"/>
  <c r="K199" i="13"/>
  <c r="J200" i="13" l="1"/>
  <c r="I200" i="13"/>
  <c r="N200" i="13"/>
  <c r="P200" i="13"/>
  <c r="O200" i="13"/>
  <c r="Q200" i="13"/>
  <c r="L200" i="13"/>
  <c r="M200" i="13"/>
  <c r="K200" i="13"/>
  <c r="J201" i="13" l="1"/>
  <c r="I201" i="13"/>
  <c r="P201" i="13"/>
  <c r="K201" i="13"/>
  <c r="N201" i="13"/>
  <c r="M201" i="13"/>
  <c r="L201" i="13"/>
  <c r="Q201" i="13"/>
  <c r="O201" i="13"/>
  <c r="J202" i="13" l="1"/>
  <c r="I202" i="13"/>
  <c r="M202" i="13"/>
  <c r="O202" i="13"/>
  <c r="N202" i="13"/>
  <c r="L202" i="13"/>
  <c r="Q202" i="13"/>
  <c r="P202" i="13"/>
  <c r="K202" i="13"/>
  <c r="J203" i="13" l="1"/>
  <c r="I203" i="13"/>
  <c r="M203" i="13"/>
  <c r="O203" i="13"/>
  <c r="P203" i="13"/>
  <c r="Q203" i="13"/>
  <c r="N203" i="13"/>
  <c r="L203" i="13"/>
  <c r="K203" i="13"/>
  <c r="J204" i="13" l="1"/>
  <c r="I204" i="13"/>
  <c r="Q204" i="13"/>
  <c r="N204" i="13"/>
  <c r="P204" i="13"/>
  <c r="M204" i="13"/>
  <c r="L204" i="13"/>
  <c r="O204" i="13"/>
  <c r="K204" i="13"/>
  <c r="J205" i="13" l="1"/>
  <c r="I205" i="13"/>
  <c r="P205" i="13"/>
  <c r="N205" i="13"/>
  <c r="L205" i="13"/>
  <c r="O205" i="13"/>
  <c r="M205" i="13"/>
  <c r="Q205" i="13"/>
  <c r="K205" i="13"/>
  <c r="J206" i="13" l="1"/>
  <c r="I206" i="13"/>
  <c r="P206" i="13"/>
  <c r="M206" i="13"/>
  <c r="K206" i="13"/>
  <c r="J207" i="13" l="1"/>
  <c r="I207" i="13"/>
  <c r="N206" i="13"/>
  <c r="L207" i="13"/>
  <c r="P207" i="13"/>
  <c r="L206" i="13"/>
  <c r="O206" i="13"/>
  <c r="M207" i="13"/>
  <c r="Q207" i="13"/>
  <c r="K207" i="13"/>
  <c r="N207" i="13"/>
  <c r="O207" i="13"/>
  <c r="Q206" i="13"/>
  <c r="J208" i="13" l="1"/>
  <c r="I208" i="13"/>
  <c r="M208" i="13"/>
  <c r="O208" i="13"/>
  <c r="L208" i="13"/>
  <c r="N208" i="13"/>
  <c r="Q208" i="13"/>
  <c r="P208" i="13"/>
  <c r="K208" i="13"/>
  <c r="J209" i="13" l="1"/>
  <c r="I209" i="13"/>
  <c r="N209" i="13"/>
  <c r="L209" i="13"/>
  <c r="K209" i="13"/>
  <c r="O209" i="13"/>
  <c r="P209" i="13"/>
  <c r="M209" i="13"/>
  <c r="Q209" i="13"/>
</calcChain>
</file>

<file path=xl/sharedStrings.xml><?xml version="1.0" encoding="utf-8"?>
<sst xmlns="http://schemas.openxmlformats.org/spreadsheetml/2006/main" count="590" uniqueCount="165">
  <si>
    <t>(PESOS)</t>
  </si>
  <si>
    <t>Concepto (c)</t>
  </si>
  <si>
    <t>Aprobado (d)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</si>
  <si>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</si>
  <si>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</si>
  <si>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</si>
  <si>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</si>
  <si>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</si>
  <si>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</si>
  <si>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Subejercicio (e)</t>
  </si>
  <si>
    <t>III. Total de Egresos (III = I + II)</t>
  </si>
  <si>
    <t>Clasificación Administrativa</t>
  </si>
  <si>
    <t>I. Gasto No Etiquetado</t>
  </si>
  <si>
    <t>II. Gasto Etiquetado</t>
  </si>
  <si>
    <t>Dependencia</t>
  </si>
  <si>
    <t/>
  </si>
  <si>
    <t>Resultado total</t>
  </si>
  <si>
    <t>EJECUTIVO DEL ESTADO</t>
  </si>
  <si>
    <t>.</t>
  </si>
  <si>
    <t>Ampliaciones y Reducciones</t>
  </si>
  <si>
    <t>CONGRESO DEL ESTADO DE MICHOACÁN DE OCAMPO</t>
  </si>
  <si>
    <t>SUPREMO TRIBUNAL DE JUSTICIA</t>
  </si>
  <si>
    <t>COORDINACIÓN GENERAL DE COMUNICACIÓN SOCIAL</t>
  </si>
  <si>
    <t>SECRETARÍA DE GOBIERNO</t>
  </si>
  <si>
    <t>SECRETARÍA DE FINANZAS Y ADMINISTRACIÓN</t>
  </si>
  <si>
    <t>SECRETARÍA DE COMUNICACIONES Y OBRAS PUBLICAS</t>
  </si>
  <si>
    <t>SECRETARÍA DE DESARROLLO RURAL Y AGROALIMENTARIO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</si>
  <si>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</si>
  <si>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</si>
  <si>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</si>
  <si>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</si>
  <si>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</si>
  <si>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CONTRALORÍA</t>
  </si>
  <si>
    <t>SECRETARÍA DE CULTURA</t>
  </si>
  <si>
    <t>PARTICIPACIONES Y APORTACIONES A MUNICIPIOS</t>
  </si>
  <si>
    <t>EROGACIONES ADICIONALES Y PROVISIONES</t>
  </si>
  <si>
    <t>DEUDA PÚBLICA Y OBLIGACIONES FINANCIERAS</t>
  </si>
  <si>
    <t>PROGRAMAS DE INVERSIONES CONCURRENTES</t>
  </si>
  <si>
    <t>INSTITUTO DEL ARTESANO MICHOACANO</t>
  </si>
  <si>
    <t>SECRETARIADO EJECUTIVO DEL SISTEMA ESTATAL DE SEGURIDAD PUBLICA</t>
  </si>
  <si>
    <t>COMISIÓN ESTATAL DE CULTURA FÍSICA Y DEPORTE</t>
  </si>
  <si>
    <t>CONSEJERÍA JURÍDICA DEL EJECUTIVO DEL ESTADO DE MICHOACÁN DE OCAMPO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</si>
  <si>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</si>
  <si>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</si>
  <si>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</si>
  <si>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</si>
  <si>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</si>
  <si>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</si>
  <si>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</si>
  <si>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</si>
  <si>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</si>
  <si>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PROCURADURÍA DE PROTECCIÓN AL AMBIENTE DEL ESTADO DE MICHOACÁN DE OCAMPO</t>
  </si>
  <si>
    <t>TELEBACHILLERATO MICHOACÁN</t>
  </si>
  <si>
    <t>INSTITUTO DE VIVIENDA DEL ESTADO DE MICHOACÁN DE OCAMPO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</si>
  <si>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</si>
  <si>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</si>
  <si>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</si>
  <si>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</si>
  <si>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</si>
  <si>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</si>
  <si>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UNIVERSIDAD DE LA CIÉNEGA DEL ESTADO DE MICHOACÁN DE OCAMPO</t>
  </si>
  <si>
    <t>UNIVERSIDAD INTERCULTURAL INDÍGENA DE MICHOACÁN</t>
  </si>
  <si>
    <t>TRIBUNAL DE CONCILIACIÓN Y ARBITRAJE</t>
  </si>
  <si>
    <t>COMISIÓN ESTATAL DE ARBITRAJE MEDICO DE MICHOACÁN</t>
  </si>
  <si>
    <t>JUNTA LOCAL DE CONCILIACIÓN Y ARBITRAJE</t>
  </si>
  <si>
    <t>JUNTA DE ASISTENCIA PRIVADA DEL ESTADO DE MICHOACÁN DE OCAMPO</t>
  </si>
  <si>
    <t>COMISIÓN ESTATAL DE DERECHOS HUMANOS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</si>
  <si>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</si>
  <si>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</si>
  <si>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</si>
  <si>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</si>
  <si>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>UNIVERSIDAD POLITÉCNICA DE LÁZARO CÁRDENAS, MICHOACÁN</t>
  </si>
  <si>
    <t>INSTITUTO DE DEFENSORÍA PÚBLICA DEL ESTADO DE MICHOACÁN</t>
  </si>
  <si>
    <t>INSTITUTO ESTATAL DE ESTUDIOS SUPERIORES EN SEGURIDAD Y PROFESIONALIZACIÓN POLICIAL DEL ESTADO DE MICHOACÁN</t>
  </si>
  <si>
    <t>COMISIÓN EJECUTIVA ESTATAL DE ATENCIÓN A VÍCTIMAS</t>
  </si>
  <si>
    <t>SISTEMA INTEGRAL DE FINANCIAMIENTO PARA EL DESARROLLO DE  MICHOACÁN</t>
  </si>
  <si>
    <t>INSTITUTO DE LA JUVENTUD MICHOACANA</t>
  </si>
  <si>
    <t>SECRETARÍA DE IGUALDAD SUSTANTIVA Y DESARROLLO DE LAS MUJERES MICHOACANAS</t>
  </si>
  <si>
    <t>CONSEJO ESTATAL PARA PREVENIR Y ELIMINAR LA DISCRIMINACIÓN Y LA VIOLENCIA</t>
  </si>
  <si>
    <t>SubEjercido</t>
  </si>
  <si>
    <t>INVERSIÓN MUNICIPAL</t>
  </si>
  <si>
    <t>INSTITUTO DE LA INFRAESTRUCTURA FÍSICA EDUCATIVA DEL ESTADO DE MICHOACÁN</t>
  </si>
  <si>
    <t>999</t>
  </si>
  <si>
    <t>Aprobado GRP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</si>
  <si>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</si>
  <si>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</si>
  <si>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</si>
  <si>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</si>
  <si>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</si>
  <si>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</si>
  <si>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0</t>
  </si>
  <si>
    <t>Sin asignar</t>
  </si>
  <si>
    <t>2</t>
  </si>
  <si>
    <t>1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</si>
  <si>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</si>
  <si>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</si>
  <si>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</si>
  <si>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</si>
  <si>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</si>
  <si>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</si>
  <si>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</si>
  <si>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</si>
  <si>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</si>
  <si>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</si>
  <si>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</si>
  <si>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</si>
  <si>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</si>
  <si>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</si>
  <si>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</si>
  <si>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</si>
  <si>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</si>
  <si>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</si>
  <si>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</si>
  <si>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</si>
  <si>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</si>
  <si>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</si>
  <si>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</si>
  <si>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</si>
  <si>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</si>
  <si>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</si>
  <si>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</si>
  <si>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</si>
  <si>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</si>
  <si>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</si>
  <si>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</si>
  <si>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</si>
  <si>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</si>
  <si>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</si>
  <si>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</si>
  <si>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</si>
  <si>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</si>
  <si>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</si>
  <si>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</si>
  <si>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</si>
  <si>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</si>
  <si>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01-ENE..06-JUN</t>
  </si>
  <si>
    <t>GOBIERNO DEL ESTADO DE MICHOACÁN DE OCAMPO</t>
  </si>
  <si>
    <t>21</t>
  </si>
  <si>
    <t>JEFATURA DE LA OFICINA DEL GOBERNADOR</t>
  </si>
  <si>
    <t>SERVICIOS DE SALUD DE MICHOACÁN</t>
  </si>
  <si>
    <t>SECRETARÍA DE MEDIO AMBIENTE, CAMBIO CLIMÁTICO Y DESARROLLO TERRITORIAL</t>
  </si>
  <si>
    <t>SECRETARÍA DE DESARROLLO SOCIAL Y HUMANO</t>
  </si>
  <si>
    <t>INSTITUTO DE CAPACITACIÓN PARA EL TRABAJO DEL ESTADO DE MICHOACÁN</t>
  </si>
  <si>
    <t>CENTRO ESTATAL DE CERTIFICACIÓN, ACREDITACIÓN Y CONTROL DE CONFIANZA</t>
  </si>
  <si>
    <t>COMISIÓN COORDINADORA DEL TRANSPORTE PÚBLICO</t>
  </si>
  <si>
    <t>COMISIÓN ESTATAL PARA EL DESARROLLO DE PUEBLOS INDÍGENAS</t>
  </si>
  <si>
    <t>INSTITUTO DE PLANEACIÓN DEL ESTADO DE MICHOACÁN DE OCAMPO</t>
  </si>
  <si>
    <t>CENTRO ESTATAL DE FOMENTO GANADERO DEL ESTADO DE MICHOACÁN DE OCAMPO</t>
  </si>
  <si>
    <t>INSTITUTO DE CIENCIA, TECNOLOGÍA E INNOVACIÓN DEL ESTADO DE MICHOACÁN DE OCAMPO</t>
  </si>
  <si>
    <t>SECRETARÍA EJECUTIVA DEL SISTEMA ESTATAL DE PROTECCIÓN INTEGRAL DE NIÑAS, NIÑOS Y ADOLESCENTES DEL ESTADO DE MICHOACÁN</t>
  </si>
  <si>
    <t>COORDINACIÓN DEL SISTEMA PENITENCIARIO DEL ESTADO DE MICHOACÁN DE OCAMPO</t>
  </si>
  <si>
    <t>UNIVERSIDAD TECNOLÓGICA DEL ORIENTE DE MICHOACÁN</t>
  </si>
  <si>
    <t>SECRETARÍA EJECUTIVA DEL SISTEMA ESTATAL DE ANTICORRUPCIÓN</t>
  </si>
  <si>
    <t>CASA DEL ADULTO MAYOR</t>
  </si>
  <si>
    <t>INSTITUTO REGISTRAL Y CATASTRAL DEL ESTADO DE MICHOACAN DE OCAMPO</t>
  </si>
  <si>
    <t>AUDITORIA SUPERIOR DE MICHOACAN</t>
  </si>
  <si>
    <t>FISCALÍA GENERAL DEL ESTADO DE MICHOACÁN</t>
  </si>
  <si>
    <t>Procuraduría General de Justicia</t>
  </si>
  <si>
    <t>Representación del Gobierno del Estado en el Distrito Federal</t>
  </si>
  <si>
    <t>Centro Estatal de Tecnologías de Información y Comunicaciones</t>
  </si>
  <si>
    <t>Almacenes, Servicios y Transportes Extraordinarios a Comités Agropecuarios del Estado de Michoacán S.A. de C.V</t>
  </si>
  <si>
    <t>Junta de Caminos del Estado de Michoacán</t>
  </si>
  <si>
    <t>Régimen Estatal de Protección Social en Salud de Michoacán de Ocampo</t>
  </si>
  <si>
    <t>Fideicomiso de Parques Industriales de Michoacán</t>
  </si>
  <si>
    <t>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</si>
</sst>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8">
    <xf numFmtId="0" fontId="0" fillId="0" borderId="0"/>
    <xf numFmtId="0" fontId="26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27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5" applyNumberFormat="0" applyAlignment="0" applyProtection="0"/>
    <xf numFmtId="0" fontId="15" fillId="3" borderId="20" applyNumberFormat="0" applyAlignment="0" applyProtection="0"/>
    <xf numFmtId="0" fontId="5" fillId="3" borderId="15" applyNumberFormat="0" applyAlignment="0" applyProtection="0"/>
    <xf numFmtId="0" fontId="7" fillId="0" borderId="17" applyNumberFormat="0" applyFill="0" applyAlignment="0" applyProtection="0"/>
    <xf numFmtId="0" fontId="6" fillId="4" borderId="16" applyNumberFormat="0" applyAlignment="0" applyProtection="0"/>
    <xf numFmtId="0" fontId="24" fillId="0" borderId="0" applyNumberFormat="0" applyFill="0" applyBorder="0" applyAlignment="0" applyProtection="0"/>
    <xf numFmtId="0" fontId="14" fillId="7" borderId="19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  <xf numFmtId="4" fontId="16" fillId="8" borderId="21" applyNumberFormat="0" applyProtection="0">
      <alignment vertical="center"/>
    </xf>
    <xf numFmtId="4" fontId="17" fillId="8" borderId="21" applyNumberFormat="0" applyProtection="0">
      <alignment vertical="center"/>
    </xf>
    <xf numFmtId="4" fontId="16" fillId="8" borderId="21" applyNumberFormat="0" applyProtection="0">
      <alignment horizontal="left" vertical="center" indent="1"/>
    </xf>
    <xf numFmtId="0" fontId="16" fillId="8" borderId="21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21" applyNumberFormat="0" applyProtection="0">
      <alignment horizontal="right" vertical="center"/>
    </xf>
    <xf numFmtId="4" fontId="18" fillId="11" borderId="21" applyNumberFormat="0" applyProtection="0">
      <alignment horizontal="right" vertical="center"/>
    </xf>
    <xf numFmtId="4" fontId="18" fillId="12" borderId="21" applyNumberFormat="0" applyProtection="0">
      <alignment horizontal="right" vertical="center"/>
    </xf>
    <xf numFmtId="4" fontId="18" fillId="13" borderId="21" applyNumberFormat="0" applyProtection="0">
      <alignment horizontal="right" vertical="center"/>
    </xf>
    <xf numFmtId="4" fontId="18" fillId="14" borderId="21" applyNumberFormat="0" applyProtection="0">
      <alignment horizontal="right" vertical="center"/>
    </xf>
    <xf numFmtId="4" fontId="18" fillId="15" borderId="21" applyNumberFormat="0" applyProtection="0">
      <alignment horizontal="right" vertical="center"/>
    </xf>
    <xf numFmtId="4" fontId="18" fillId="16" borderId="21" applyNumberFormat="0" applyProtection="0">
      <alignment horizontal="right" vertical="center"/>
    </xf>
    <xf numFmtId="4" fontId="18" fillId="17" borderId="21" applyNumberFormat="0" applyProtection="0">
      <alignment horizontal="right" vertical="center"/>
    </xf>
    <xf numFmtId="4" fontId="18" fillId="18" borderId="21" applyNumberFormat="0" applyProtection="0">
      <alignment horizontal="right" vertical="center"/>
    </xf>
    <xf numFmtId="4" fontId="16" fillId="19" borderId="22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21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3" fillId="21" borderId="21" applyNumberFormat="0" applyProtection="0">
      <alignment horizontal="left" vertical="center" indent="1"/>
    </xf>
    <xf numFmtId="0" fontId="13" fillId="21" borderId="21" applyNumberFormat="0" applyProtection="0">
      <alignment horizontal="left" vertical="top" indent="1"/>
    </xf>
    <xf numFmtId="0" fontId="13" fillId="9" borderId="21" applyNumberFormat="0" applyProtection="0">
      <alignment horizontal="left" vertical="center" indent="1"/>
    </xf>
    <xf numFmtId="0" fontId="13" fillId="9" borderId="21" applyNumberFormat="0" applyProtection="0">
      <alignment horizontal="left" vertical="top" indent="1"/>
    </xf>
    <xf numFmtId="0" fontId="13" fillId="22" borderId="21" applyNumberFormat="0" applyProtection="0">
      <alignment horizontal="left" vertical="center" indent="1"/>
    </xf>
    <xf numFmtId="0" fontId="13" fillId="22" borderId="21" applyNumberFormat="0" applyProtection="0">
      <alignment horizontal="left" vertical="top" indent="1"/>
    </xf>
    <xf numFmtId="0" fontId="13" fillId="20" borderId="21" applyNumberFormat="0" applyProtection="0">
      <alignment horizontal="left" vertical="center" indent="1"/>
    </xf>
    <xf numFmtId="0" fontId="13" fillId="20" borderId="21" applyNumberFormat="0" applyProtection="0">
      <alignment horizontal="left" vertical="top" indent="1"/>
    </xf>
    <xf numFmtId="0" fontId="13" fillId="23" borderId="23" applyNumberFormat="0">
      <protection locked="0"/>
    </xf>
    <xf numFmtId="4" fontId="18" fillId="24" borderId="21" applyNumberFormat="0" applyProtection="0">
      <alignment vertical="center"/>
    </xf>
    <xf numFmtId="4" fontId="20" fillId="24" borderId="21" applyNumberFormat="0" applyProtection="0">
      <alignment vertical="center"/>
    </xf>
    <xf numFmtId="4" fontId="18" fillId="24" borderId="21" applyNumberFormat="0" applyProtection="0">
      <alignment horizontal="left" vertical="center" indent="1"/>
    </xf>
    <xf numFmtId="0" fontId="18" fillId="24" borderId="21" applyNumberFormat="0" applyProtection="0">
      <alignment horizontal="left" vertical="top" indent="1"/>
    </xf>
    <xf numFmtId="4" fontId="18" fillId="20" borderId="21" applyNumberFormat="0" applyProtection="0">
      <alignment horizontal="right" vertical="center"/>
    </xf>
    <xf numFmtId="4" fontId="20" fillId="20" borderId="21" applyNumberFormat="0" applyProtection="0">
      <alignment horizontal="right" vertical="center"/>
    </xf>
    <xf numFmtId="4" fontId="18" fillId="9" borderId="21" applyNumberFormat="0" applyProtection="0">
      <alignment horizontal="left" vertical="center" indent="1"/>
    </xf>
    <xf numFmtId="0" fontId="18" fillId="9" borderId="21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21" applyNumberFormat="0" applyProtection="0">
      <alignment horizontal="right" vertical="center"/>
    </xf>
    <xf numFmtId="0" fontId="23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3" fillId="0" borderId="0"/>
    <xf numFmtId="0" fontId="26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27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5" applyNumberFormat="0" applyAlignment="0" applyProtection="0"/>
    <xf numFmtId="0" fontId="15" fillId="3" borderId="20" applyNumberFormat="0" applyAlignment="0" applyProtection="0"/>
    <xf numFmtId="0" fontId="5" fillId="3" borderId="15" applyNumberFormat="0" applyAlignment="0" applyProtection="0"/>
    <xf numFmtId="0" fontId="7" fillId="0" borderId="17" applyNumberFormat="0" applyFill="0" applyAlignment="0" applyProtection="0"/>
    <xf numFmtId="0" fontId="6" fillId="4" borderId="16" applyNumberFormat="0" applyAlignment="0" applyProtection="0"/>
    <xf numFmtId="0" fontId="24" fillId="0" borderId="0" applyNumberFormat="0" applyFill="0" applyBorder="0" applyAlignment="0" applyProtection="0"/>
    <xf numFmtId="0" fontId="13" fillId="7" borderId="19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26" applyNumberFormat="0" applyFill="0" applyAlignment="0" applyProtection="0"/>
  </cellStyleXfs>
  <cellXfs count="53">
    <xf numFmtId="0" fontId="0" fillId="0" borderId="0" xfId="0"/>
    <xf numFmtId="0" fontId="3" fillId="0" borderId="5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0" fontId="18" fillId="9" borderId="21" xfId="53" quotePrefix="1" applyNumberFormat="1">
      <alignment horizontal="left" vertical="center" indent="1"/>
    </xf>
    <xf numFmtId="0" fontId="16" fillId="8" borderId="21" xfId="20" quotePrefix="1" applyNumberFormat="1">
      <alignment horizontal="left" vertical="center" indent="1"/>
    </xf>
    <xf numFmtId="4" fontId="16" fillId="8" borderId="21" xfId="18" applyNumberFormat="1">
      <alignment vertical="center"/>
    </xf>
    <xf numFmtId="0" fontId="16" fillId="9" borderId="0" xfId="22" quotePrefix="1" applyNumberFormat="1" applyAlignment="1">
      <alignment horizontal="left" vertical="center" indent="1"/>
    </xf>
    <xf numFmtId="4" fontId="2" fillId="0" borderId="1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165" fontId="18" fillId="20" borderId="21" xfId="51" applyNumberFormat="1">
      <alignment horizontal="right" vertical="center"/>
    </xf>
    <xf numFmtId="4" fontId="18" fillId="20" borderId="21" xfId="51" applyNumberFormat="1">
      <alignment horizontal="right" vertical="center"/>
    </xf>
    <xf numFmtId="164" fontId="2" fillId="0" borderId="5" xfId="58" applyFont="1" applyBorder="1" applyAlignment="1">
      <alignment horizontal="justify" vertical="center" wrapText="1"/>
    </xf>
    <xf numFmtId="0" fontId="3" fillId="26" borderId="11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 wrapText="1"/>
    </xf>
    <xf numFmtId="0" fontId="32" fillId="0" borderId="0" xfId="0" quotePrefix="1" applyFont="1" applyAlignment="1"/>
    <xf numFmtId="0" fontId="32" fillId="0" borderId="0" xfId="0" applyFont="1"/>
    <xf numFmtId="0" fontId="13" fillId="0" borderId="0" xfId="0" applyFont="1"/>
    <xf numFmtId="0" fontId="0" fillId="0" borderId="0" xfId="0" applyFill="1" applyAlignment="1">
      <alignment horizontal="center" wrapText="1"/>
    </xf>
    <xf numFmtId="166" fontId="18" fillId="20" borderId="21" xfId="51" applyNumberFormat="1">
      <alignment horizontal="right" vertical="center"/>
    </xf>
    <xf numFmtId="167" fontId="18" fillId="20" borderId="21" xfId="51" applyNumberFormat="1">
      <alignment horizontal="right" vertical="center"/>
    </xf>
    <xf numFmtId="0" fontId="13" fillId="21" borderId="21" xfId="39" quotePrefix="1" applyAlignment="1">
      <alignment horizontal="left" vertical="top" wrapText="1" indent="1"/>
    </xf>
    <xf numFmtId="4" fontId="0" fillId="0" borderId="0" xfId="0" applyNumberFormat="1" applyFill="1" applyAlignment="1">
      <alignment horizontal="center" wrapText="1"/>
    </xf>
    <xf numFmtId="2" fontId="0" fillId="0" borderId="0" xfId="0" applyNumberFormat="1"/>
    <xf numFmtId="4" fontId="2" fillId="0" borderId="5" xfId="58" applyNumberFormat="1" applyFont="1" applyBorder="1" applyAlignment="1">
      <alignment horizontal="right" vertical="center" wrapText="1"/>
    </xf>
    <xf numFmtId="0" fontId="13" fillId="0" borderId="0" xfId="60"/>
    <xf numFmtId="0" fontId="13" fillId="0" borderId="0" xfId="60" quotePrefix="1"/>
    <xf numFmtId="0" fontId="13" fillId="0" borderId="0" xfId="60"/>
    <xf numFmtId="0" fontId="13" fillId="0" borderId="0" xfId="60" quotePrefix="1" applyAlignment="1"/>
    <xf numFmtId="0" fontId="3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justify" indent="1"/>
    </xf>
    <xf numFmtId="2" fontId="2" fillId="0" borderId="6" xfId="0" applyNumberFormat="1" applyFont="1" applyBorder="1" applyAlignment="1">
      <alignment horizontal="left" vertical="justify" wrapText="1" indent="1"/>
    </xf>
    <xf numFmtId="0" fontId="3" fillId="26" borderId="1" xfId="0" applyFont="1" applyFill="1" applyBorder="1" applyAlignment="1">
      <alignment horizontal="center" vertical="center" wrapText="1"/>
    </xf>
    <xf numFmtId="0" fontId="3" fillId="26" borderId="8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4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3" fillId="27" borderId="9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vertical="center" wrapText="1"/>
    </xf>
    <xf numFmtId="0" fontId="3" fillId="27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78">
    <cellStyle name="Bueno" xfId="6" builtinId="26" customBuiltin="1"/>
    <cellStyle name="Bueno 2" xfId="66" xr:uid="{00000000-0005-0000-0000-000001000000}"/>
    <cellStyle name="Cálculo" xfId="11" builtinId="22" customBuiltin="1"/>
    <cellStyle name="Cálculo 2" xfId="71" xr:uid="{00000000-0005-0000-0000-000003000000}"/>
    <cellStyle name="Celda de comprobación" xfId="13" builtinId="23" customBuiltin="1"/>
    <cellStyle name="Celda de comprobación 2" xfId="73" xr:uid="{00000000-0005-0000-0000-000005000000}"/>
    <cellStyle name="Celda vinculada" xfId="12" builtinId="24" customBuiltin="1"/>
    <cellStyle name="Celda vinculada 2" xfId="72" xr:uid="{00000000-0005-0000-0000-000007000000}"/>
    <cellStyle name="Encabezado 1" xfId="2" builtinId="16" customBuiltin="1"/>
    <cellStyle name="Encabezado 1 2" xfId="62" xr:uid="{00000000-0005-0000-0000-000009000000}"/>
    <cellStyle name="Encabezado 4" xfId="5" builtinId="19" customBuiltin="1"/>
    <cellStyle name="Encabezado 4 2" xfId="65" xr:uid="{00000000-0005-0000-0000-00000B000000}"/>
    <cellStyle name="Entrada" xfId="9" builtinId="20" customBuiltin="1"/>
    <cellStyle name="Entrada 2" xfId="69" xr:uid="{00000000-0005-0000-0000-00000D000000}"/>
    <cellStyle name="Incorrecto" xfId="7" builtinId="27" customBuiltin="1"/>
    <cellStyle name="Incorrecto 2" xfId="67" xr:uid="{00000000-0005-0000-0000-00000F000000}"/>
    <cellStyle name="Millares" xfId="58" builtinId="3"/>
    <cellStyle name="Neutral" xfId="8" builtinId="28" customBuiltin="1"/>
    <cellStyle name="Neutral 2" xfId="68" xr:uid="{00000000-0005-0000-0000-000012000000}"/>
    <cellStyle name="Normal" xfId="0" builtinId="0" customBuiltin="1"/>
    <cellStyle name="Normal 2" xfId="60" xr:uid="{00000000-0005-0000-0000-000014000000}"/>
    <cellStyle name="Normal 3" xfId="59" xr:uid="{00000000-0005-0000-0000-000015000000}"/>
    <cellStyle name="Notas" xfId="15" builtinId="10" customBuiltin="1"/>
    <cellStyle name="Notas 2" xfId="75" xr:uid="{00000000-0005-0000-0000-000017000000}"/>
    <cellStyle name="Salida" xfId="10" builtinId="21" customBuiltin="1"/>
    <cellStyle name="Salida 2" xfId="70" xr:uid="{00000000-0005-0000-0000-000019000000}"/>
    <cellStyle name="SAPBEXaggData" xfId="18" xr:uid="{00000000-0005-0000-0000-00001A000000}"/>
    <cellStyle name="SAPBEXaggDataEmph" xfId="19" xr:uid="{00000000-0005-0000-0000-00001B000000}"/>
    <cellStyle name="SAPBEXaggItem" xfId="20" xr:uid="{00000000-0005-0000-0000-00001C000000}"/>
    <cellStyle name="SAPBEXaggItemX" xfId="21" xr:uid="{00000000-0005-0000-0000-00001D000000}"/>
    <cellStyle name="SAPBEXchaText" xfId="22" xr:uid="{00000000-0005-0000-0000-00001E000000}"/>
    <cellStyle name="SAPBEXexcBad7" xfId="23" xr:uid="{00000000-0005-0000-0000-00001F000000}"/>
    <cellStyle name="SAPBEXexcBad8" xfId="24" xr:uid="{00000000-0005-0000-0000-000020000000}"/>
    <cellStyle name="SAPBEXexcBad9" xfId="25" xr:uid="{00000000-0005-0000-0000-000021000000}"/>
    <cellStyle name="SAPBEXexcCritical4" xfId="26" xr:uid="{00000000-0005-0000-0000-000022000000}"/>
    <cellStyle name="SAPBEXexcCritical5" xfId="27" xr:uid="{00000000-0005-0000-0000-000023000000}"/>
    <cellStyle name="SAPBEXexcCritical6" xfId="28" xr:uid="{00000000-0005-0000-0000-000024000000}"/>
    <cellStyle name="SAPBEXexcGood1" xfId="29" xr:uid="{00000000-0005-0000-0000-000025000000}"/>
    <cellStyle name="SAPBEXexcGood2" xfId="30" xr:uid="{00000000-0005-0000-0000-000026000000}"/>
    <cellStyle name="SAPBEXexcGood3" xfId="31" xr:uid="{00000000-0005-0000-0000-000027000000}"/>
    <cellStyle name="SAPBEXfilterDrill" xfId="32" xr:uid="{00000000-0005-0000-0000-000028000000}"/>
    <cellStyle name="SAPBEXfilterItem" xfId="33" xr:uid="{00000000-0005-0000-0000-000029000000}"/>
    <cellStyle name="SAPBEXfilterText" xfId="34" xr:uid="{00000000-0005-0000-0000-00002A000000}"/>
    <cellStyle name="SAPBEXformats" xfId="35" xr:uid="{00000000-0005-0000-0000-00002B000000}"/>
    <cellStyle name="SAPBEXheaderItem" xfId="36" xr:uid="{00000000-0005-0000-0000-00002C000000}"/>
    <cellStyle name="SAPBEXheaderText" xfId="37" xr:uid="{00000000-0005-0000-0000-00002D000000}"/>
    <cellStyle name="SAPBEXHLevel0" xfId="38" xr:uid="{00000000-0005-0000-0000-00002E000000}"/>
    <cellStyle name="SAPBEXHLevel0X" xfId="39" xr:uid="{00000000-0005-0000-0000-00002F000000}"/>
    <cellStyle name="SAPBEXHLevel1" xfId="40" xr:uid="{00000000-0005-0000-0000-000030000000}"/>
    <cellStyle name="SAPBEXHLevel1X" xfId="41" xr:uid="{00000000-0005-0000-0000-000031000000}"/>
    <cellStyle name="SAPBEXHLevel2" xfId="42" xr:uid="{00000000-0005-0000-0000-000032000000}"/>
    <cellStyle name="SAPBEXHLevel2X" xfId="43" xr:uid="{00000000-0005-0000-0000-000033000000}"/>
    <cellStyle name="SAPBEXHLevel3" xfId="44" xr:uid="{00000000-0005-0000-0000-000034000000}"/>
    <cellStyle name="SAPBEXHLevel3X" xfId="45" xr:uid="{00000000-0005-0000-0000-000035000000}"/>
    <cellStyle name="SAPBEXinputData" xfId="46" xr:uid="{00000000-0005-0000-0000-000036000000}"/>
    <cellStyle name="SAPBEXresData" xfId="47" xr:uid="{00000000-0005-0000-0000-000037000000}"/>
    <cellStyle name="SAPBEXresDataEmph" xfId="48" xr:uid="{00000000-0005-0000-0000-000038000000}"/>
    <cellStyle name="SAPBEXresItem" xfId="49" xr:uid="{00000000-0005-0000-0000-000039000000}"/>
    <cellStyle name="SAPBEXresItemX" xfId="50" xr:uid="{00000000-0005-0000-0000-00003A000000}"/>
    <cellStyle name="SAPBEXstdData" xfId="51" xr:uid="{00000000-0005-0000-0000-00003B000000}"/>
    <cellStyle name="SAPBEXstdDataEmph" xfId="52" xr:uid="{00000000-0005-0000-0000-00003C000000}"/>
    <cellStyle name="SAPBEXstdItem" xfId="53" xr:uid="{00000000-0005-0000-0000-00003D000000}"/>
    <cellStyle name="SAPBEXstdItemX" xfId="54" xr:uid="{00000000-0005-0000-0000-00003E000000}"/>
    <cellStyle name="SAPBEXtitle" xfId="55" xr:uid="{00000000-0005-0000-0000-00003F000000}"/>
    <cellStyle name="SAPBEXundefined" xfId="56" xr:uid="{00000000-0005-0000-0000-000040000000}"/>
    <cellStyle name="Sheet Title" xfId="57" xr:uid="{00000000-0005-0000-0000-000041000000}"/>
    <cellStyle name="Texto de advertencia" xfId="14" builtinId="11" customBuiltin="1"/>
    <cellStyle name="Texto de advertencia 2" xfId="74" xr:uid="{00000000-0005-0000-0000-000043000000}"/>
    <cellStyle name="Texto explicativo" xfId="16" builtinId="53" customBuiltin="1"/>
    <cellStyle name="Texto explicativo 2" xfId="76" xr:uid="{00000000-0005-0000-0000-000045000000}"/>
    <cellStyle name="Título" xfId="1" builtinId="15" customBuiltin="1"/>
    <cellStyle name="Título 2" xfId="3" builtinId="17" customBuiltin="1"/>
    <cellStyle name="Título 2 2" xfId="63" xr:uid="{00000000-0005-0000-0000-000048000000}"/>
    <cellStyle name="Título 3" xfId="4" builtinId="18" customBuiltin="1"/>
    <cellStyle name="Título 3 2" xfId="64" xr:uid="{00000000-0005-0000-0000-00004A000000}"/>
    <cellStyle name="Título 4" xfId="61" xr:uid="{00000000-0005-0000-0000-00004B000000}"/>
    <cellStyle name="Total" xfId="17" builtinId="25" customBuiltin="1"/>
    <cellStyle name="Total 2" xfId="77" xr:uid="{00000000-0005-0000-0000-00004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4930775</xdr:colOff>
      <xdr:row>0</xdr:row>
      <xdr:rowOff>0</xdr:rowOff>
    </xdr:to>
    <xdr:pic macro="[1]!DesignIconClicked">
      <xdr:nvPicPr>
        <xdr:cNvPr id="2" name="BEx5OUNYMEPCQ5C55NM7UC63CO6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3077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1339850</xdr:colOff>
      <xdr:row>0</xdr:row>
      <xdr:rowOff>0</xdr:rowOff>
    </xdr:to>
    <xdr:pic macro="[1]!DesignIconClicked">
      <xdr:nvPicPr>
        <xdr:cNvPr id="6" name="BEx3HVHC130XT3F2N11S7AMD3B5C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0"/>
          <a:ext cx="133985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KQSQMUA5AMRMK0L8I5WFUD0YY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ZMK51076MMJES002B7ZYWXXN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25400</xdr:colOff>
      <xdr:row>0</xdr:row>
      <xdr:rowOff>12700</xdr:rowOff>
    </xdr:from>
    <xdr:ext cx="50800" cy="50800"/>
    <xdr:pic macro="[1]!DesignIconClicked">
      <xdr:nvPicPr>
        <xdr:cNvPr id="307" name="BExQHGFRNRX8YDVDKHC10GVACFRH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9</xdr:col>
      <xdr:colOff>25400</xdr:colOff>
      <xdr:row>0</xdr:row>
      <xdr:rowOff>88900</xdr:rowOff>
    </xdr:from>
    <xdr:ext cx="50800" cy="50800"/>
    <xdr:pic macro="[1]!DesignIconClicked">
      <xdr:nvPicPr>
        <xdr:cNvPr id="308" name="BExU6VFZYFUJUFVQ2YZ2B4PXA5OP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10</xdr:col>
      <xdr:colOff>25400</xdr:colOff>
      <xdr:row>0</xdr:row>
      <xdr:rowOff>12700</xdr:rowOff>
    </xdr:from>
    <xdr:ext cx="50800" cy="50800"/>
    <xdr:pic macro="[1]!DesignIconClicked">
      <xdr:nvPicPr>
        <xdr:cNvPr id="309" name="BExGT8XEWV9EH21CTFNEOVLI4MGS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10</xdr:col>
      <xdr:colOff>25400</xdr:colOff>
      <xdr:row>0</xdr:row>
      <xdr:rowOff>88900</xdr:rowOff>
    </xdr:from>
    <xdr:ext cx="50800" cy="50800"/>
    <xdr:pic macro="[1]!DesignIconClicked">
      <xdr:nvPicPr>
        <xdr:cNvPr id="310" name="BExMPSTALXZMEN6NTKCQ7VM1Q452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11</xdr:col>
      <xdr:colOff>30480</xdr:colOff>
      <xdr:row>0</xdr:row>
      <xdr:rowOff>12700</xdr:rowOff>
    </xdr:from>
    <xdr:ext cx="50800" cy="50800"/>
    <xdr:pic macro="[1]!DesignIconClicked">
      <xdr:nvPicPr>
        <xdr:cNvPr id="311" name="BExCT9AZGAVJLNJREC2MV5EYQ3X9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105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11</xdr:col>
      <xdr:colOff>30480</xdr:colOff>
      <xdr:row>0</xdr:row>
      <xdr:rowOff>88900</xdr:rowOff>
    </xdr:from>
    <xdr:ext cx="50800" cy="50800"/>
    <xdr:pic macro="[1]!DesignIconClicked">
      <xdr:nvPicPr>
        <xdr:cNvPr id="312" name="BExQHNBYF3YLZGDX1XDTX418M8IS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1105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12</xdr:col>
      <xdr:colOff>20320</xdr:colOff>
      <xdr:row>0</xdr:row>
      <xdr:rowOff>12700</xdr:rowOff>
    </xdr:from>
    <xdr:ext cx="50800" cy="50800"/>
    <xdr:pic macro="[1]!DesignIconClicked">
      <xdr:nvPicPr>
        <xdr:cNvPr id="313" name="BExIJ6BU9UZWJ1ORT9J1RY2NSMN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7795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12</xdr:col>
      <xdr:colOff>20320</xdr:colOff>
      <xdr:row>0</xdr:row>
      <xdr:rowOff>88900</xdr:rowOff>
    </xdr:from>
    <xdr:ext cx="50800" cy="50800"/>
    <xdr:pic macro="[1]!DesignIconClicked">
      <xdr:nvPicPr>
        <xdr:cNvPr id="314" name="BExY29XNRW0M9K8Q5JUD0957JF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7795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13</xdr:col>
      <xdr:colOff>25400</xdr:colOff>
      <xdr:row>0</xdr:row>
      <xdr:rowOff>12700</xdr:rowOff>
    </xdr:from>
    <xdr:ext cx="50800" cy="50800"/>
    <xdr:pic macro="[1]!DesignIconClicked">
      <xdr:nvPicPr>
        <xdr:cNvPr id="315" name="BExZUVU7XWU8N7SW83F1V1QTK2RO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55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13</xdr:col>
      <xdr:colOff>25400</xdr:colOff>
      <xdr:row>0</xdr:row>
      <xdr:rowOff>88900</xdr:rowOff>
    </xdr:from>
    <xdr:ext cx="50800" cy="50800"/>
    <xdr:pic macro="[1]!DesignIconClicked">
      <xdr:nvPicPr>
        <xdr:cNvPr id="316" name="BExVR3UO9TFRPDZCIUWKPK7RCOYU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55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14</xdr:col>
      <xdr:colOff>27940</xdr:colOff>
      <xdr:row>0</xdr:row>
      <xdr:rowOff>12700</xdr:rowOff>
    </xdr:from>
    <xdr:ext cx="50800" cy="50800"/>
    <xdr:pic macro="[1]!DesignIconClicked">
      <xdr:nvPicPr>
        <xdr:cNvPr id="317" name="BExIPLP3D3UCN3Z5G11MPCAHB3M9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489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14</xdr:col>
      <xdr:colOff>27940</xdr:colOff>
      <xdr:row>0</xdr:row>
      <xdr:rowOff>88900</xdr:rowOff>
    </xdr:from>
    <xdr:ext cx="50800" cy="50800"/>
    <xdr:pic macro="[1]!DesignIconClicked">
      <xdr:nvPicPr>
        <xdr:cNvPr id="318" name="BExCWXXAVQHILJC85DV04LNMTNXP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3489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15</xdr:col>
      <xdr:colOff>25400</xdr:colOff>
      <xdr:row>0</xdr:row>
      <xdr:rowOff>12700</xdr:rowOff>
    </xdr:from>
    <xdr:ext cx="50800" cy="50800"/>
    <xdr:pic macro="[1]!DesignIconClicked">
      <xdr:nvPicPr>
        <xdr:cNvPr id="319" name="BEx3F8H5LOE66K26I5OFOMZTCLIH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15</xdr:col>
      <xdr:colOff>25400</xdr:colOff>
      <xdr:row>0</xdr:row>
      <xdr:rowOff>88900</xdr:rowOff>
    </xdr:from>
    <xdr:ext cx="50800" cy="50800"/>
    <xdr:pic macro="[1]!DesignIconClicked">
      <xdr:nvPicPr>
        <xdr:cNvPr id="320" name="BExIOIADEPZKDC734P8VYC3ZT8N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0" y="88900"/>
          <a:ext cx="50800" cy="50800"/>
        </a:xfrm>
        <a:prstGeom prst="rect">
          <a:avLst/>
        </a:prstGeom>
      </xdr:spPr>
    </xdr:pic>
    <xdr:clientData/>
  </xdr:oneCellAnchor>
  <xdr:oneCellAnchor>
    <xdr:from>
      <xdr:col>16</xdr:col>
      <xdr:colOff>22860</xdr:colOff>
      <xdr:row>0</xdr:row>
      <xdr:rowOff>12700</xdr:rowOff>
    </xdr:from>
    <xdr:ext cx="50800" cy="50800"/>
    <xdr:pic macro="[1]!DesignIconClicked">
      <xdr:nvPicPr>
        <xdr:cNvPr id="321" name="BExXYA2YF3V3VDRWH4V12BUOVLXS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0110" y="1270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16</xdr:col>
      <xdr:colOff>22860</xdr:colOff>
      <xdr:row>0</xdr:row>
      <xdr:rowOff>88900</xdr:rowOff>
    </xdr:from>
    <xdr:ext cx="50800" cy="50800"/>
    <xdr:pic macro="[1]!DesignIconClicked">
      <xdr:nvPicPr>
        <xdr:cNvPr id="322" name="BExU8RBSNJ1WNZJ8OVWJH43GIZMT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0110" y="88900"/>
          <a:ext cx="50800" cy="50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7</xdr:col>
      <xdr:colOff>1289844</xdr:colOff>
      <xdr:row>102</xdr:row>
      <xdr:rowOff>153987</xdr:rowOff>
    </xdr:to>
    <xdr:pic macro="[1]!DesignIconClicked">
      <xdr:nvPicPr>
        <xdr:cNvPr id="3" name="BExQH7R0DVFTG06YKS9XWQNPUSFP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37500" cy="177990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S2J47IIR5S20G77VQ0MEC76I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969TCJUCWTVD59D9D7OGDY64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5FTHVJH23HRFFQZMWPEI03ALI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Y4MAVJVFRSKUCS6S0NR5AL64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SEXTGA24ZCK75M65P4YT9RL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9731880OP7LHDL57TRURD6VZ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12700</xdr:rowOff>
    </xdr:from>
    <xdr:to>
      <xdr:col>3</xdr:col>
      <xdr:colOff>69850</xdr:colOff>
      <xdr:row>0</xdr:row>
      <xdr:rowOff>63500</xdr:rowOff>
    </xdr:to>
    <xdr:pic macro="[1]!DesignIconClicked">
      <xdr:nvPicPr>
        <xdr:cNvPr id="11" name="BEx1G7YFJ1YA6TZH3XF7W35R7WP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19050</xdr:colOff>
      <xdr:row>0</xdr:row>
      <xdr:rowOff>88900</xdr:rowOff>
    </xdr:from>
    <xdr:to>
      <xdr:col>3</xdr:col>
      <xdr:colOff>69850</xdr:colOff>
      <xdr:row>0</xdr:row>
      <xdr:rowOff>139700</xdr:rowOff>
    </xdr:to>
    <xdr:pic macro="[1]!DesignIconClicked">
      <xdr:nvPicPr>
        <xdr:cNvPr id="12" name="BExDA3LGM0YIXDCAU041PQZ268Z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12700</xdr:rowOff>
    </xdr:from>
    <xdr:to>
      <xdr:col>4</xdr:col>
      <xdr:colOff>79375</xdr:colOff>
      <xdr:row>0</xdr:row>
      <xdr:rowOff>63500</xdr:rowOff>
    </xdr:to>
    <xdr:pic macro="[1]!DesignIconClicked">
      <xdr:nvPicPr>
        <xdr:cNvPr id="14" name="BExCXZ32L4MBZT0QDQQEF5X1QXEJ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0</xdr:row>
      <xdr:rowOff>88900</xdr:rowOff>
    </xdr:from>
    <xdr:to>
      <xdr:col>4</xdr:col>
      <xdr:colOff>79375</xdr:colOff>
      <xdr:row>0</xdr:row>
      <xdr:rowOff>139700</xdr:rowOff>
    </xdr:to>
    <xdr:pic macro="[1]!DesignIconClicked">
      <xdr:nvPicPr>
        <xdr:cNvPr id="15" name="BExMS0ZGQUANA6Y3LMI2XH22E9CR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58QG7VYH0JW5WIZWCZTBE994T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B6CJPE8Y1ITDOARS8SU9SGIA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3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12700</xdr:rowOff>
    </xdr:from>
    <xdr:to>
      <xdr:col>6</xdr:col>
      <xdr:colOff>79375</xdr:colOff>
      <xdr:row>0</xdr:row>
      <xdr:rowOff>63500</xdr:rowOff>
    </xdr:to>
    <xdr:pic macro="[1]!DesignIconClicked">
      <xdr:nvPicPr>
        <xdr:cNvPr id="19" name="BExZO5ZGA20UF94GFMDBKI04WTCQ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0</xdr:row>
      <xdr:rowOff>88900</xdr:rowOff>
    </xdr:from>
    <xdr:to>
      <xdr:col>6</xdr:col>
      <xdr:colOff>79375</xdr:colOff>
      <xdr:row>0</xdr:row>
      <xdr:rowOff>139700</xdr:rowOff>
    </xdr:to>
    <xdr:pic macro="[1]!DesignIconClicked">
      <xdr:nvPicPr>
        <xdr:cNvPr id="20" name="BExVXC0YIQ8H3LKK7XQRU0UOQYCI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0</xdr:row>
      <xdr:rowOff>12700</xdr:rowOff>
    </xdr:from>
    <xdr:to>
      <xdr:col>7</xdr:col>
      <xdr:colOff>73025</xdr:colOff>
      <xdr:row>0</xdr:row>
      <xdr:rowOff>63500</xdr:rowOff>
    </xdr:to>
    <xdr:pic macro="[1]!DesignIconClicked">
      <xdr:nvPicPr>
        <xdr:cNvPr id="22" name="BExU0V2CF1NLAKH1L7YUAHUKJ5VZ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0</xdr:row>
      <xdr:rowOff>88900</xdr:rowOff>
    </xdr:from>
    <xdr:to>
      <xdr:col>7</xdr:col>
      <xdr:colOff>73025</xdr:colOff>
      <xdr:row>0</xdr:row>
      <xdr:rowOff>139700</xdr:rowOff>
    </xdr:to>
    <xdr:pic macro="[1]!DesignIconClicked">
      <xdr:nvPicPr>
        <xdr:cNvPr id="23" name="BExKT5UXBU7F11SKJSKYKIVNONP4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0" y="88900"/>
          <a:ext cx="50800" cy="50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1073150</xdr:colOff>
      <xdr:row>91</xdr:row>
      <xdr:rowOff>149225</xdr:rowOff>
    </xdr:to>
    <xdr:pic macro="[1]!DesignIconClicked">
      <xdr:nvPicPr>
        <xdr:cNvPr id="2" name="BExMKGUYU4QUYCQPMYOMEGYFMVKI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12875" cy="1488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3" name="BExGRSXNR1V7I2CLHU7S4N4F3LY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GNEOVZI57UNC968J8DGQUJZJ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QJQ3VBS7KY8PY8YP4OCH393F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ZX9937RM6IB5SUL3D6RDNCO7I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12700</xdr:rowOff>
    </xdr:from>
    <xdr:to>
      <xdr:col>2</xdr:col>
      <xdr:colOff>69850</xdr:colOff>
      <xdr:row>0</xdr:row>
      <xdr:rowOff>63500</xdr:rowOff>
    </xdr:to>
    <xdr:pic macro="[1]!DesignIconClicked">
      <xdr:nvPicPr>
        <xdr:cNvPr id="8" name="BExOMT3XVDJCI94U6BD4MB43BQXE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19050</xdr:colOff>
      <xdr:row>0</xdr:row>
      <xdr:rowOff>88900</xdr:rowOff>
    </xdr:from>
    <xdr:to>
      <xdr:col>2</xdr:col>
      <xdr:colOff>69850</xdr:colOff>
      <xdr:row>0</xdr:row>
      <xdr:rowOff>139700</xdr:rowOff>
    </xdr:to>
    <xdr:pic macro="[1]!DesignIconClicked">
      <xdr:nvPicPr>
        <xdr:cNvPr id="10" name="BEx7FTZ7X33LO75QJIDR707AVKPF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MBGFK73RLP542GK6YHHJEVWMZ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KNX72DBQ2THAUL32JNDYCTNHN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31750</xdr:colOff>
      <xdr:row>0</xdr:row>
      <xdr:rowOff>12700</xdr:rowOff>
    </xdr:from>
    <xdr:to>
      <xdr:col>4</xdr:col>
      <xdr:colOff>82550</xdr:colOff>
      <xdr:row>0</xdr:row>
      <xdr:rowOff>63500</xdr:rowOff>
    </xdr:to>
    <xdr:pic macro="[1]!DesignIconClicked">
      <xdr:nvPicPr>
        <xdr:cNvPr id="14" name="BEx7L98HGIPSH6PI4C5GP5KWN6H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31750</xdr:colOff>
      <xdr:row>0</xdr:row>
      <xdr:rowOff>88900</xdr:rowOff>
    </xdr:from>
    <xdr:to>
      <xdr:col>4</xdr:col>
      <xdr:colOff>82550</xdr:colOff>
      <xdr:row>0</xdr:row>
      <xdr:rowOff>139700</xdr:rowOff>
    </xdr:to>
    <xdr:pic macro="[1]!DesignIconClicked">
      <xdr:nvPicPr>
        <xdr:cNvPr id="15" name="BExZN0MHROV24VH5MAM5C7QJ2R0P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0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12700</xdr:rowOff>
    </xdr:from>
    <xdr:to>
      <xdr:col>5</xdr:col>
      <xdr:colOff>79375</xdr:colOff>
      <xdr:row>0</xdr:row>
      <xdr:rowOff>63500</xdr:rowOff>
    </xdr:to>
    <xdr:pic macro="[1]!DesignIconClicked">
      <xdr:nvPicPr>
        <xdr:cNvPr id="16" name="BExIZOS8FQJIEBPFL4ICYVECNY3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28575</xdr:colOff>
      <xdr:row>0</xdr:row>
      <xdr:rowOff>88900</xdr:rowOff>
    </xdr:from>
    <xdr:to>
      <xdr:col>5</xdr:col>
      <xdr:colOff>79375</xdr:colOff>
      <xdr:row>0</xdr:row>
      <xdr:rowOff>139700</xdr:rowOff>
    </xdr:to>
    <xdr:pic macro="[1]!DesignIconClicked">
      <xdr:nvPicPr>
        <xdr:cNvPr id="18" name="BExCTXVQ65PL0YR2B01Q6DPJ3TS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CW7P4SSQAGLBRQ7OR3ICEAQ4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3UQIP1D4E5B05BPMCRJ2RAYL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12700</xdr:rowOff>
    </xdr:from>
    <xdr:to>
      <xdr:col>7</xdr:col>
      <xdr:colOff>79375</xdr:colOff>
      <xdr:row>0</xdr:row>
      <xdr:rowOff>63500</xdr:rowOff>
    </xdr:to>
    <xdr:pic macro="[1]!DesignIconClicked">
      <xdr:nvPicPr>
        <xdr:cNvPr id="22" name="BExQKY5YKJ1L6V8K5XRN8W4XM16Q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0</xdr:row>
      <xdr:rowOff>88900</xdr:rowOff>
    </xdr:from>
    <xdr:to>
      <xdr:col>7</xdr:col>
      <xdr:colOff>79375</xdr:colOff>
      <xdr:row>0</xdr:row>
      <xdr:rowOff>139700</xdr:rowOff>
    </xdr:to>
    <xdr:pic macro="[1]!DesignIconClicked">
      <xdr:nvPicPr>
        <xdr:cNvPr id="23" name="BExUE8OJDAMVNRJE0CSDJGAFG12Y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88900"/>
          <a:ext cx="50800" cy="5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1120775</xdr:colOff>
      <xdr:row>3</xdr:row>
      <xdr:rowOff>149225</xdr:rowOff>
    </xdr:to>
    <xdr:pic macro="[1]!DesignIconClicked">
      <xdr:nvPicPr>
        <xdr:cNvPr id="2" name="BExZVPNPGOKFNQHQF98V5WO0ZNCR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17175" cy="635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3" name="BEx5PZ4LBZR102UHPZ67UBPFIRX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TWFH322WE0ZMTOD4KZ7EV7IGZ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12700</xdr:rowOff>
    </xdr:from>
    <xdr:to>
      <xdr:col>1</xdr:col>
      <xdr:colOff>79375</xdr:colOff>
      <xdr:row>0</xdr:row>
      <xdr:rowOff>63500</xdr:rowOff>
    </xdr:to>
    <xdr:pic macro="[1]!DesignIconClicked">
      <xdr:nvPicPr>
        <xdr:cNvPr id="6" name="BEx96RY11RLD1YF6SFTCO6PLYA0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28575</xdr:colOff>
      <xdr:row>0</xdr:row>
      <xdr:rowOff>88900</xdr:rowOff>
    </xdr:from>
    <xdr:to>
      <xdr:col>1</xdr:col>
      <xdr:colOff>79375</xdr:colOff>
      <xdr:row>0</xdr:row>
      <xdr:rowOff>139700</xdr:rowOff>
    </xdr:to>
    <xdr:pic macro="[1]!DesignIconClicked">
      <xdr:nvPicPr>
        <xdr:cNvPr id="7" name="BEx7AC12B9G11NJ24M0T07W0FJK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</xdr:colOff>
      <xdr:row>0</xdr:row>
      <xdr:rowOff>12700</xdr:rowOff>
    </xdr:from>
    <xdr:to>
      <xdr:col>2</xdr:col>
      <xdr:colOff>76200</xdr:colOff>
      <xdr:row>0</xdr:row>
      <xdr:rowOff>63500</xdr:rowOff>
    </xdr:to>
    <xdr:pic macro="[1]!DesignIconClicked">
      <xdr:nvPicPr>
        <xdr:cNvPr id="8" name="BExIL9JWM5LLT2C9Z78C595B749F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25400</xdr:colOff>
      <xdr:row>0</xdr:row>
      <xdr:rowOff>88900</xdr:rowOff>
    </xdr:from>
    <xdr:to>
      <xdr:col>2</xdr:col>
      <xdr:colOff>76200</xdr:colOff>
      <xdr:row>0</xdr:row>
      <xdr:rowOff>139700</xdr:rowOff>
    </xdr:to>
    <xdr:pic macro="[1]!DesignIconClicked">
      <xdr:nvPicPr>
        <xdr:cNvPr id="10" name="BExMCR19FTQIIV4X8HWXNGQA61UF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5HJOHWCYBHSM7ZB4MZ1JBL7L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F0TRPLMEMQ92M3DOH2QSXPJOC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1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4" name="BExXY1JCGVNYPP4CQYX524GODX0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5" name="BExB29E5HHNJTY2WYO1HO72IL0OP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</xdr:colOff>
      <xdr:row>0</xdr:row>
      <xdr:rowOff>12700</xdr:rowOff>
    </xdr:from>
    <xdr:to>
      <xdr:col>5</xdr:col>
      <xdr:colOff>76200</xdr:colOff>
      <xdr:row>0</xdr:row>
      <xdr:rowOff>63500</xdr:rowOff>
    </xdr:to>
    <xdr:pic macro="[1]!DesignIconClicked">
      <xdr:nvPicPr>
        <xdr:cNvPr id="16" name="BExQ2WEYHE3H21EZZ03OI4TRQ97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25400</xdr:colOff>
      <xdr:row>0</xdr:row>
      <xdr:rowOff>88900</xdr:rowOff>
    </xdr:from>
    <xdr:to>
      <xdr:col>5</xdr:col>
      <xdr:colOff>76200</xdr:colOff>
      <xdr:row>0</xdr:row>
      <xdr:rowOff>139700</xdr:rowOff>
    </xdr:to>
    <xdr:pic macro="[1]!DesignIconClicked">
      <xdr:nvPicPr>
        <xdr:cNvPr id="18" name="BExQ7SC6IPAAFDKS9MSC76YA2JDC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9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0</xdr:row>
      <xdr:rowOff>12700</xdr:rowOff>
    </xdr:from>
    <xdr:to>
      <xdr:col>6</xdr:col>
      <xdr:colOff>76200</xdr:colOff>
      <xdr:row>0</xdr:row>
      <xdr:rowOff>63500</xdr:rowOff>
    </xdr:to>
    <xdr:pic macro="[1]!DesignIconClicked">
      <xdr:nvPicPr>
        <xdr:cNvPr id="19" name="BExMHZ3JP4YKWG9S0Z5EL03JDVL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0</xdr:row>
      <xdr:rowOff>88900</xdr:rowOff>
    </xdr:from>
    <xdr:to>
      <xdr:col>6</xdr:col>
      <xdr:colOff>76200</xdr:colOff>
      <xdr:row>0</xdr:row>
      <xdr:rowOff>139700</xdr:rowOff>
    </xdr:to>
    <xdr:pic macro="[1]!DesignIconClicked">
      <xdr:nvPicPr>
        <xdr:cNvPr id="20" name="BExUDTE8Q0ZC5BAPLYVEJZ3DXNXH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3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0.85546875" customWidth="1"/>
    <col min="2" max="2" width="64.5703125" customWidth="1"/>
    <col min="3" max="3" width="20.85546875" bestFit="1" customWidth="1"/>
    <col min="4" max="4" width="18.85546875" bestFit="1" customWidth="1"/>
    <col min="5" max="5" width="20" customWidth="1"/>
    <col min="6" max="6" width="19.85546875" customWidth="1"/>
    <col min="7" max="7" width="20" customWidth="1"/>
    <col min="8" max="8" width="15.140625" customWidth="1"/>
    <col min="9" max="9" width="0.85546875" customWidth="1"/>
    <col min="10" max="10" width="11.85546875" bestFit="1" customWidth="1"/>
  </cols>
  <sheetData>
    <row r="1" spans="2:10" s="19" customFormat="1" ht="6" customHeight="1" thickBot="1" x14ac:dyDescent="0.25">
      <c r="B1" s="18"/>
      <c r="D1" s="18"/>
      <c r="E1" s="18"/>
    </row>
    <row r="2" spans="2:10" ht="15.75" x14ac:dyDescent="0.2">
      <c r="B2" s="41" t="s">
        <v>136</v>
      </c>
      <c r="C2" s="42"/>
      <c r="D2" s="42"/>
      <c r="E2" s="42"/>
      <c r="F2" s="42"/>
      <c r="G2" s="42"/>
      <c r="H2" s="43"/>
    </row>
    <row r="3" spans="2:10" x14ac:dyDescent="0.2">
      <c r="B3" s="44" t="s">
        <v>7</v>
      </c>
      <c r="C3" s="45"/>
      <c r="D3" s="45"/>
      <c r="E3" s="45"/>
      <c r="F3" s="45"/>
      <c r="G3" s="45"/>
      <c r="H3" s="46"/>
    </row>
    <row r="4" spans="2:10" x14ac:dyDescent="0.2">
      <c r="B4" s="44" t="s">
        <v>11</v>
      </c>
      <c r="C4" s="45"/>
      <c r="D4" s="45"/>
      <c r="E4" s="45"/>
      <c r="F4" s="45"/>
      <c r="G4" s="45"/>
      <c r="H4" s="46"/>
    </row>
    <row r="5" spans="2:10" x14ac:dyDescent="0.2">
      <c r="B5" s="50" t="s">
        <v>164</v>
      </c>
      <c r="C5" s="51"/>
      <c r="D5" s="51"/>
      <c r="E5" s="51"/>
      <c r="F5" s="51"/>
      <c r="G5" s="51"/>
      <c r="H5" s="52"/>
    </row>
    <row r="6" spans="2:10" ht="13.5" thickBot="1" x14ac:dyDescent="0.25">
      <c r="B6" s="47" t="s">
        <v>0</v>
      </c>
      <c r="C6" s="48"/>
      <c r="D6" s="48"/>
      <c r="E6" s="48"/>
      <c r="F6" s="48"/>
      <c r="G6" s="48"/>
      <c r="H6" s="49"/>
    </row>
    <row r="7" spans="2:10" ht="13.5" thickBot="1" x14ac:dyDescent="0.25">
      <c r="B7" s="36" t="s">
        <v>1</v>
      </c>
      <c r="C7" s="38" t="s">
        <v>8</v>
      </c>
      <c r="D7" s="39"/>
      <c r="E7" s="39"/>
      <c r="F7" s="39"/>
      <c r="G7" s="40"/>
      <c r="H7" s="36" t="s">
        <v>9</v>
      </c>
      <c r="I7" s="21"/>
      <c r="J7" s="21"/>
    </row>
    <row r="8" spans="2:10" ht="32.25" customHeight="1" thickBot="1" x14ac:dyDescent="0.25">
      <c r="B8" s="37"/>
      <c r="C8" s="16" t="s">
        <v>2</v>
      </c>
      <c r="D8" s="17" t="s">
        <v>5</v>
      </c>
      <c r="E8" s="17" t="s">
        <v>6</v>
      </c>
      <c r="F8" s="17" t="s">
        <v>3</v>
      </c>
      <c r="G8" s="17" t="s">
        <v>4</v>
      </c>
      <c r="H8" s="37"/>
      <c r="I8" s="21"/>
      <c r="J8" s="21"/>
    </row>
    <row r="9" spans="2:10" x14ac:dyDescent="0.2">
      <c r="B9" s="32"/>
      <c r="C9" s="8"/>
      <c r="D9" s="8"/>
      <c r="E9" s="8"/>
      <c r="F9" s="8"/>
      <c r="G9" s="8"/>
      <c r="H9" s="8"/>
      <c r="I9" s="21"/>
      <c r="J9" s="21"/>
    </row>
    <row r="10" spans="2:10" x14ac:dyDescent="0.2">
      <c r="B10" s="1" t="s">
        <v>12</v>
      </c>
      <c r="C10" s="10">
        <v>36374389276</v>
      </c>
      <c r="D10" s="10">
        <v>132153648.22000006</v>
      </c>
      <c r="E10" s="10">
        <v>16837463765.220003</v>
      </c>
      <c r="F10" s="10">
        <v>16837463765.220003</v>
      </c>
      <c r="G10" s="10">
        <v>15621670180.279993</v>
      </c>
      <c r="H10" s="10">
        <v>0</v>
      </c>
      <c r="I10" s="25"/>
      <c r="J10" s="21"/>
    </row>
    <row r="11" spans="2:10" x14ac:dyDescent="0.2">
      <c r="B11" s="34" t="s">
        <v>20</v>
      </c>
      <c r="C11" s="27">
        <v>899992957</v>
      </c>
      <c r="D11" s="27">
        <v>0</v>
      </c>
      <c r="E11" s="27">
        <v>450255223</v>
      </c>
      <c r="F11" s="27">
        <v>450255223</v>
      </c>
      <c r="G11" s="27">
        <v>442688708</v>
      </c>
      <c r="H11" s="27">
        <v>0</v>
      </c>
      <c r="I11" s="21"/>
      <c r="J11" s="21"/>
    </row>
    <row r="12" spans="2:10" x14ac:dyDescent="0.2">
      <c r="B12" s="34" t="s">
        <v>21</v>
      </c>
      <c r="C12" s="27">
        <v>1481750378</v>
      </c>
      <c r="D12" s="27">
        <v>0</v>
      </c>
      <c r="E12" s="27">
        <v>740875176</v>
      </c>
      <c r="F12" s="27">
        <v>740875176</v>
      </c>
      <c r="G12" s="27">
        <v>713719883.73000002</v>
      </c>
      <c r="H12" s="27">
        <v>0</v>
      </c>
      <c r="I12" s="21"/>
      <c r="J12" s="21"/>
    </row>
    <row r="13" spans="2:10" x14ac:dyDescent="0.2">
      <c r="B13" s="34" t="s">
        <v>17</v>
      </c>
      <c r="C13" s="27">
        <v>87476814</v>
      </c>
      <c r="D13" s="27">
        <v>-7978373.3700000001</v>
      </c>
      <c r="E13" s="27">
        <v>33252002.629999999</v>
      </c>
      <c r="F13" s="27">
        <v>33252002.629999999</v>
      </c>
      <c r="G13" s="27">
        <v>28038471.57</v>
      </c>
      <c r="H13" s="27">
        <v>0</v>
      </c>
      <c r="I13" s="21"/>
      <c r="J13" s="21"/>
    </row>
    <row r="14" spans="2:10" x14ac:dyDescent="0.2">
      <c r="B14" s="34" t="s">
        <v>138</v>
      </c>
      <c r="C14" s="27">
        <v>109353738</v>
      </c>
      <c r="D14" s="27">
        <v>-4369327.1399999997</v>
      </c>
      <c r="E14" s="27">
        <v>47357829.859999999</v>
      </c>
      <c r="F14" s="27">
        <v>47357829.859999999</v>
      </c>
      <c r="G14" s="27">
        <v>39711054.030000001</v>
      </c>
      <c r="H14" s="27">
        <v>0</v>
      </c>
      <c r="I14" s="21"/>
      <c r="J14" s="21"/>
    </row>
    <row r="15" spans="2:10" x14ac:dyDescent="0.2">
      <c r="B15" s="34" t="s">
        <v>22</v>
      </c>
      <c r="C15" s="27">
        <v>69232280</v>
      </c>
      <c r="D15" s="27">
        <v>-6904144.3700000001</v>
      </c>
      <c r="E15" s="27">
        <v>28440479.629999999</v>
      </c>
      <c r="F15" s="27">
        <v>28440479.629999999</v>
      </c>
      <c r="G15" s="27">
        <v>24309874.649999999</v>
      </c>
      <c r="H15" s="27">
        <v>0</v>
      </c>
      <c r="I15" s="21"/>
      <c r="J15" s="21"/>
    </row>
    <row r="16" spans="2:10" x14ac:dyDescent="0.2">
      <c r="B16" s="34" t="s">
        <v>23</v>
      </c>
      <c r="C16" s="27">
        <v>843274492</v>
      </c>
      <c r="D16" s="27">
        <v>-197269185.90000001</v>
      </c>
      <c r="E16" s="27">
        <v>236876108.09999999</v>
      </c>
      <c r="F16" s="27">
        <v>236876108.09999999</v>
      </c>
      <c r="G16" s="27">
        <v>198727127.41999999</v>
      </c>
      <c r="H16" s="27">
        <v>0</v>
      </c>
      <c r="I16" s="21"/>
      <c r="J16" s="21"/>
    </row>
    <row r="17" spans="2:10" x14ac:dyDescent="0.2">
      <c r="B17" s="34" t="s">
        <v>24</v>
      </c>
      <c r="C17" s="27">
        <v>1458132586</v>
      </c>
      <c r="D17" s="27">
        <v>-43711160.75</v>
      </c>
      <c r="E17" s="27">
        <v>776751463.25</v>
      </c>
      <c r="F17" s="27">
        <v>776751463.25</v>
      </c>
      <c r="G17" s="27">
        <v>677466039.03999996</v>
      </c>
      <c r="H17" s="27">
        <v>0</v>
      </c>
      <c r="I17" s="21"/>
      <c r="J17" s="21"/>
    </row>
    <row r="18" spans="2:10" x14ac:dyDescent="0.2">
      <c r="B18" s="34" t="s">
        <v>25</v>
      </c>
      <c r="C18" s="27">
        <v>463216073</v>
      </c>
      <c r="D18" s="27">
        <v>1272475421.78</v>
      </c>
      <c r="E18" s="27">
        <v>1467789632.78</v>
      </c>
      <c r="F18" s="27">
        <v>1467789632.78</v>
      </c>
      <c r="G18" s="27">
        <v>1426753879.1900001</v>
      </c>
      <c r="H18" s="27">
        <v>0</v>
      </c>
      <c r="I18" s="21"/>
      <c r="J18" s="21"/>
    </row>
    <row r="19" spans="2:10" x14ac:dyDescent="0.2">
      <c r="B19" s="34" t="s">
        <v>26</v>
      </c>
      <c r="C19" s="27">
        <v>818708836</v>
      </c>
      <c r="D19" s="27">
        <v>-281568948.29000002</v>
      </c>
      <c r="E19" s="27">
        <v>229088586.71000001</v>
      </c>
      <c r="F19" s="27">
        <v>229088586.71000001</v>
      </c>
      <c r="G19" s="27">
        <v>204297747.41</v>
      </c>
      <c r="H19" s="27">
        <v>0</v>
      </c>
      <c r="I19" s="21"/>
      <c r="J19" s="21"/>
    </row>
    <row r="20" spans="2:10" x14ac:dyDescent="0.2">
      <c r="B20" s="34" t="s">
        <v>27</v>
      </c>
      <c r="C20" s="27">
        <v>184870745</v>
      </c>
      <c r="D20" s="27">
        <v>-37225801.039999999</v>
      </c>
      <c r="E20" s="27">
        <v>65077796.960000001</v>
      </c>
      <c r="F20" s="27">
        <v>65077796.960000001</v>
      </c>
      <c r="G20" s="27">
        <v>55564815.899999999</v>
      </c>
      <c r="H20" s="27">
        <v>0</v>
      </c>
      <c r="I20" s="21"/>
      <c r="J20" s="21"/>
    </row>
    <row r="21" spans="2:10" x14ac:dyDescent="0.2">
      <c r="B21" s="34" t="s">
        <v>28</v>
      </c>
      <c r="C21" s="27">
        <v>210517923</v>
      </c>
      <c r="D21" s="27">
        <v>-45000347.479999997</v>
      </c>
      <c r="E21" s="27">
        <v>53936391.520000003</v>
      </c>
      <c r="F21" s="27">
        <v>53936391.520000003</v>
      </c>
      <c r="G21" s="27">
        <v>41355309.159999996</v>
      </c>
      <c r="H21" s="27">
        <v>0</v>
      </c>
      <c r="I21" s="21"/>
      <c r="J21" s="21"/>
    </row>
    <row r="22" spans="2:10" x14ac:dyDescent="0.2">
      <c r="B22" s="34" t="s">
        <v>29</v>
      </c>
      <c r="C22" s="27">
        <v>6444386613</v>
      </c>
      <c r="D22" s="27">
        <v>58879473.640000001</v>
      </c>
      <c r="E22" s="27">
        <v>1936999272.6400001</v>
      </c>
      <c r="F22" s="27">
        <v>1936999272.6400001</v>
      </c>
      <c r="G22" s="27">
        <v>1554594971.04</v>
      </c>
      <c r="H22" s="27">
        <v>0</v>
      </c>
      <c r="I22" s="21"/>
      <c r="J22" s="21"/>
    </row>
    <row r="23" spans="2:10" x14ac:dyDescent="0.2">
      <c r="B23" s="34" t="s">
        <v>30</v>
      </c>
      <c r="C23" s="27">
        <v>34676702</v>
      </c>
      <c r="D23" s="27">
        <v>-7373019.7300000004</v>
      </c>
      <c r="E23" s="27">
        <v>12193258.27</v>
      </c>
      <c r="F23" s="27">
        <v>12193258.27</v>
      </c>
      <c r="G23" s="27">
        <v>9065264.6600000001</v>
      </c>
      <c r="H23" s="27">
        <v>0</v>
      </c>
      <c r="I23" s="21"/>
      <c r="J23" s="21"/>
    </row>
    <row r="24" spans="2:10" x14ac:dyDescent="0.2">
      <c r="B24" s="34" t="s">
        <v>31</v>
      </c>
      <c r="C24" s="27">
        <v>4076246260</v>
      </c>
      <c r="D24" s="27">
        <v>-730821488.36000001</v>
      </c>
      <c r="E24" s="27">
        <v>1569689841.6400001</v>
      </c>
      <c r="F24" s="27">
        <v>1569689841.6400001</v>
      </c>
      <c r="G24" s="27">
        <v>1396714983.01</v>
      </c>
      <c r="H24" s="27">
        <v>0</v>
      </c>
      <c r="I24" s="21"/>
      <c r="J24" s="21"/>
    </row>
    <row r="25" spans="2:10" x14ac:dyDescent="0.2">
      <c r="B25" s="34" t="s">
        <v>139</v>
      </c>
      <c r="C25" s="27">
        <v>1344028319</v>
      </c>
      <c r="D25" s="27">
        <v>262771203.06</v>
      </c>
      <c r="E25" s="27">
        <v>934785357.05999994</v>
      </c>
      <c r="F25" s="27">
        <v>934785357.05999994</v>
      </c>
      <c r="G25" s="27">
        <v>934785357.05999994</v>
      </c>
      <c r="H25" s="27">
        <v>0</v>
      </c>
      <c r="I25" s="21"/>
      <c r="J25" s="21"/>
    </row>
    <row r="26" spans="2:10" ht="24" x14ac:dyDescent="0.2">
      <c r="B26" s="34" t="s">
        <v>140</v>
      </c>
      <c r="C26" s="27">
        <v>120736170</v>
      </c>
      <c r="D26" s="27">
        <v>-3785056.76</v>
      </c>
      <c r="E26" s="27">
        <v>56089431.240000002</v>
      </c>
      <c r="F26" s="27">
        <v>56089431.240000002</v>
      </c>
      <c r="G26" s="27">
        <v>47863228.409999996</v>
      </c>
      <c r="H26" s="27">
        <v>0</v>
      </c>
      <c r="I26" s="21"/>
      <c r="J26" s="21"/>
    </row>
    <row r="27" spans="2:10" x14ac:dyDescent="0.2">
      <c r="B27" s="34" t="s">
        <v>32</v>
      </c>
      <c r="C27" s="27">
        <v>117597536</v>
      </c>
      <c r="D27" s="27">
        <v>2139030.0099999998</v>
      </c>
      <c r="E27" s="27">
        <v>56554854.009999998</v>
      </c>
      <c r="F27" s="27">
        <v>56554854.009999998</v>
      </c>
      <c r="G27" s="27">
        <v>46119234.950000003</v>
      </c>
      <c r="H27" s="27">
        <v>0</v>
      </c>
      <c r="I27" s="21"/>
      <c r="J27" s="21"/>
    </row>
    <row r="28" spans="2:10" x14ac:dyDescent="0.2">
      <c r="B28" s="34" t="s">
        <v>141</v>
      </c>
      <c r="C28" s="27">
        <v>160127170</v>
      </c>
      <c r="D28" s="27">
        <v>-14500074.33</v>
      </c>
      <c r="E28" s="27">
        <v>72160458.670000002</v>
      </c>
      <c r="F28" s="27">
        <v>72160458.670000002</v>
      </c>
      <c r="G28" s="27">
        <v>36580812.170000002</v>
      </c>
      <c r="H28" s="27">
        <v>0</v>
      </c>
      <c r="I28" s="21"/>
      <c r="J28" s="21"/>
    </row>
    <row r="29" spans="2:10" x14ac:dyDescent="0.2">
      <c r="B29" s="34" t="s">
        <v>33</v>
      </c>
      <c r="C29" s="27">
        <v>210587069</v>
      </c>
      <c r="D29" s="27">
        <v>-14969875.380000001</v>
      </c>
      <c r="E29" s="27">
        <v>83204522.620000005</v>
      </c>
      <c r="F29" s="27">
        <v>83204522.620000005</v>
      </c>
      <c r="G29" s="27">
        <v>68665810.090000004</v>
      </c>
      <c r="H29" s="27">
        <v>0</v>
      </c>
      <c r="I29" s="21"/>
      <c r="J29" s="21"/>
    </row>
    <row r="30" spans="2:10" x14ac:dyDescent="0.2">
      <c r="B30" s="34" t="s">
        <v>80</v>
      </c>
      <c r="C30" s="27">
        <v>1013494433</v>
      </c>
      <c r="D30" s="27">
        <v>38024810.869999997</v>
      </c>
      <c r="E30" s="27">
        <v>38024810.869999997</v>
      </c>
      <c r="F30" s="27">
        <v>38024810.869999997</v>
      </c>
      <c r="G30" s="27">
        <v>38024810.869999997</v>
      </c>
      <c r="H30" s="27">
        <v>0</v>
      </c>
      <c r="I30" s="21"/>
      <c r="J30" s="21"/>
    </row>
    <row r="31" spans="2:10" x14ac:dyDescent="0.2">
      <c r="B31" s="34" t="s">
        <v>34</v>
      </c>
      <c r="C31" s="27">
        <v>6819210437</v>
      </c>
      <c r="D31" s="27">
        <v>121850728</v>
      </c>
      <c r="E31" s="27">
        <v>3680243406</v>
      </c>
      <c r="F31" s="27">
        <v>3680243406</v>
      </c>
      <c r="G31" s="27">
        <v>3680243406</v>
      </c>
      <c r="H31" s="27">
        <v>0</v>
      </c>
      <c r="I31" s="21"/>
      <c r="J31" s="21"/>
    </row>
    <row r="32" spans="2:10" x14ac:dyDescent="0.2">
      <c r="B32" s="34" t="s">
        <v>35</v>
      </c>
      <c r="C32" s="27">
        <v>122986672</v>
      </c>
      <c r="D32" s="27">
        <v>-6551749</v>
      </c>
      <c r="E32" s="27">
        <v>0</v>
      </c>
      <c r="F32" s="27">
        <v>0</v>
      </c>
      <c r="G32" s="27">
        <v>0</v>
      </c>
      <c r="H32" s="27">
        <v>0</v>
      </c>
      <c r="I32" s="21"/>
      <c r="J32" s="21"/>
    </row>
    <row r="33" spans="2:10" x14ac:dyDescent="0.2">
      <c r="B33" s="34" t="s">
        <v>36</v>
      </c>
      <c r="C33" s="27">
        <v>734096141</v>
      </c>
      <c r="D33" s="27">
        <v>-170755227.15000001</v>
      </c>
      <c r="E33" s="27">
        <v>119969459.84999999</v>
      </c>
      <c r="F33" s="27">
        <v>119969459.84999999</v>
      </c>
      <c r="G33" s="27">
        <v>117533235.98999999</v>
      </c>
      <c r="H33" s="27">
        <v>0</v>
      </c>
      <c r="I33" s="21"/>
      <c r="J33" s="21"/>
    </row>
    <row r="34" spans="2:10" x14ac:dyDescent="0.2">
      <c r="B34" s="34" t="s">
        <v>38</v>
      </c>
      <c r="C34" s="27">
        <v>44360053</v>
      </c>
      <c r="D34" s="27">
        <v>-222007.5</v>
      </c>
      <c r="E34" s="27">
        <v>20550684.5</v>
      </c>
      <c r="F34" s="27">
        <v>20550684.5</v>
      </c>
      <c r="G34" s="27">
        <v>17272517.300000001</v>
      </c>
      <c r="H34" s="27">
        <v>0</v>
      </c>
      <c r="I34" s="21"/>
      <c r="J34" s="21"/>
    </row>
    <row r="35" spans="2:10" x14ac:dyDescent="0.2">
      <c r="B35" s="34" t="s">
        <v>39</v>
      </c>
      <c r="C35" s="27">
        <v>79635499</v>
      </c>
      <c r="D35" s="27">
        <v>-17862092.129999999</v>
      </c>
      <c r="E35" s="27">
        <v>14688355.869999999</v>
      </c>
      <c r="F35" s="27">
        <v>14688355.869999999</v>
      </c>
      <c r="G35" s="27">
        <v>8777542.7200000007</v>
      </c>
      <c r="H35" s="27">
        <v>0</v>
      </c>
      <c r="I35" s="21"/>
      <c r="J35" s="21"/>
    </row>
    <row r="36" spans="2:10" x14ac:dyDescent="0.2">
      <c r="B36" s="34" t="s">
        <v>40</v>
      </c>
      <c r="C36" s="27">
        <v>71496597</v>
      </c>
      <c r="D36" s="27">
        <v>-5920232.9800000004</v>
      </c>
      <c r="E36" s="27">
        <v>28315109.02</v>
      </c>
      <c r="F36" s="27">
        <v>28315109.02</v>
      </c>
      <c r="G36" s="27">
        <v>17988409</v>
      </c>
      <c r="H36" s="27">
        <v>0</v>
      </c>
      <c r="I36" s="21"/>
      <c r="J36" s="21"/>
    </row>
    <row r="37" spans="2:10" ht="24" x14ac:dyDescent="0.2">
      <c r="B37" s="34" t="s">
        <v>41</v>
      </c>
      <c r="C37" s="27">
        <v>34731796</v>
      </c>
      <c r="D37" s="27">
        <v>-5607122.7199999997</v>
      </c>
      <c r="E37" s="27">
        <v>10612121.279999999</v>
      </c>
      <c r="F37" s="27">
        <v>10612121.279999999</v>
      </c>
      <c r="G37" s="27">
        <v>8381932.3399999999</v>
      </c>
      <c r="H37" s="27">
        <v>0</v>
      </c>
      <c r="I37" s="21"/>
      <c r="J37" s="21"/>
    </row>
    <row r="38" spans="2:10" x14ac:dyDescent="0.2">
      <c r="B38" s="34" t="s">
        <v>42</v>
      </c>
      <c r="C38" s="27">
        <v>69420890</v>
      </c>
      <c r="D38" s="27">
        <v>604592.47</v>
      </c>
      <c r="E38" s="27">
        <v>33135966.469999999</v>
      </c>
      <c r="F38" s="27">
        <v>33135966.469999999</v>
      </c>
      <c r="G38" s="27">
        <v>28905554.98</v>
      </c>
      <c r="H38" s="27">
        <v>0</v>
      </c>
      <c r="I38" s="21"/>
      <c r="J38" s="21"/>
    </row>
    <row r="39" spans="2:10" x14ac:dyDescent="0.2">
      <c r="B39" s="34" t="s">
        <v>43</v>
      </c>
      <c r="C39" s="27">
        <v>24007596</v>
      </c>
      <c r="D39" s="27">
        <v>1259386.6399999999</v>
      </c>
      <c r="E39" s="27">
        <v>12195146.640000001</v>
      </c>
      <c r="F39" s="27">
        <v>12195146.640000001</v>
      </c>
      <c r="G39" s="27">
        <v>10347606.99</v>
      </c>
      <c r="H39" s="27">
        <v>0</v>
      </c>
      <c r="I39" s="21"/>
      <c r="J39" s="21"/>
    </row>
    <row r="40" spans="2:10" x14ac:dyDescent="0.2">
      <c r="B40" s="34" t="s">
        <v>44</v>
      </c>
      <c r="C40" s="27">
        <v>47969790</v>
      </c>
      <c r="D40" s="27">
        <v>-6658.37</v>
      </c>
      <c r="E40" s="27">
        <v>22270718.629999999</v>
      </c>
      <c r="F40" s="27">
        <v>22270718.629999999</v>
      </c>
      <c r="G40" s="27">
        <v>19091690.48</v>
      </c>
      <c r="H40" s="27">
        <v>0</v>
      </c>
      <c r="I40" s="21"/>
      <c r="J40" s="21"/>
    </row>
    <row r="41" spans="2:10" x14ac:dyDescent="0.2">
      <c r="B41" s="34" t="s">
        <v>45</v>
      </c>
      <c r="C41" s="27">
        <v>987083553</v>
      </c>
      <c r="D41" s="27">
        <v>-12874998</v>
      </c>
      <c r="E41" s="27">
        <v>437232048</v>
      </c>
      <c r="F41" s="27">
        <v>437232048</v>
      </c>
      <c r="G41" s="27">
        <v>437232048</v>
      </c>
      <c r="H41" s="27">
        <v>0</v>
      </c>
      <c r="I41" s="21"/>
      <c r="J41" s="21"/>
    </row>
    <row r="42" spans="2:10" x14ac:dyDescent="0.2">
      <c r="B42" s="34" t="s">
        <v>46</v>
      </c>
      <c r="C42" s="27">
        <v>371624262</v>
      </c>
      <c r="D42" s="27">
        <v>-24452948.640000001</v>
      </c>
      <c r="E42" s="27">
        <v>151828190.36000001</v>
      </c>
      <c r="F42" s="27">
        <v>151828190.36000001</v>
      </c>
      <c r="G42" s="27">
        <v>111200801.45999999</v>
      </c>
      <c r="H42" s="27">
        <v>0</v>
      </c>
      <c r="I42" s="21"/>
      <c r="J42" s="21"/>
    </row>
    <row r="43" spans="2:10" x14ac:dyDescent="0.2">
      <c r="B43" s="34" t="s">
        <v>47</v>
      </c>
      <c r="C43" s="27">
        <v>679999839</v>
      </c>
      <c r="D43" s="27">
        <v>113012787</v>
      </c>
      <c r="E43" s="27">
        <v>507331794</v>
      </c>
      <c r="F43" s="27">
        <v>507331794</v>
      </c>
      <c r="G43" s="27">
        <v>471201440</v>
      </c>
      <c r="H43" s="27">
        <v>0</v>
      </c>
    </row>
    <row r="44" spans="2:10" x14ac:dyDescent="0.2">
      <c r="B44" s="34" t="s">
        <v>48</v>
      </c>
      <c r="C44" s="27">
        <v>99702040</v>
      </c>
      <c r="D44" s="27">
        <v>0</v>
      </c>
      <c r="E44" s="27">
        <v>49851018</v>
      </c>
      <c r="F44" s="27">
        <v>49851018</v>
      </c>
      <c r="G44" s="27">
        <v>49851018</v>
      </c>
      <c r="H44" s="27">
        <v>0</v>
      </c>
    </row>
    <row r="45" spans="2:10" x14ac:dyDescent="0.2">
      <c r="B45" s="34" t="s">
        <v>49</v>
      </c>
      <c r="C45" s="27">
        <v>118349442</v>
      </c>
      <c r="D45" s="27">
        <v>0</v>
      </c>
      <c r="E45" s="27">
        <v>59174718</v>
      </c>
      <c r="F45" s="27">
        <v>59174718</v>
      </c>
      <c r="G45" s="27">
        <v>59174718</v>
      </c>
      <c r="H45" s="27">
        <v>0</v>
      </c>
    </row>
    <row r="46" spans="2:10" x14ac:dyDescent="0.2">
      <c r="B46" s="34" t="s">
        <v>50</v>
      </c>
      <c r="C46" s="27">
        <v>23293575</v>
      </c>
      <c r="D46" s="27">
        <v>-1215599</v>
      </c>
      <c r="E46" s="27">
        <v>10431181</v>
      </c>
      <c r="F46" s="27">
        <v>10431181</v>
      </c>
      <c r="G46" s="27">
        <v>9823384</v>
      </c>
      <c r="H46" s="27">
        <v>0</v>
      </c>
    </row>
    <row r="47" spans="2:10" ht="24" x14ac:dyDescent="0.2">
      <c r="B47" s="34" t="s">
        <v>51</v>
      </c>
      <c r="C47" s="27">
        <v>16165828</v>
      </c>
      <c r="D47" s="27">
        <v>-2709228.57</v>
      </c>
      <c r="E47" s="27">
        <v>4874627.43</v>
      </c>
      <c r="F47" s="27">
        <v>4874627.43</v>
      </c>
      <c r="G47" s="27">
        <v>3581888.63</v>
      </c>
      <c r="H47" s="27">
        <v>0</v>
      </c>
    </row>
    <row r="48" spans="2:10" x14ac:dyDescent="0.2">
      <c r="B48" s="34" t="s">
        <v>52</v>
      </c>
      <c r="C48" s="27">
        <v>159669164</v>
      </c>
      <c r="D48" s="27">
        <v>4835847.7699999996</v>
      </c>
      <c r="E48" s="27">
        <v>84670419.769999996</v>
      </c>
      <c r="F48" s="27">
        <v>84670419.769999996</v>
      </c>
      <c r="G48" s="27">
        <v>84270420.769999996</v>
      </c>
      <c r="H48" s="27">
        <v>0</v>
      </c>
    </row>
    <row r="49" spans="2:8" x14ac:dyDescent="0.2">
      <c r="B49" s="34" t="s">
        <v>53</v>
      </c>
      <c r="C49" s="27">
        <v>38290916</v>
      </c>
      <c r="D49" s="27">
        <v>-41551.230000000003</v>
      </c>
      <c r="E49" s="27">
        <v>17838842.77</v>
      </c>
      <c r="F49" s="27">
        <v>17838842.77</v>
      </c>
      <c r="G49" s="27">
        <v>14033034.939999999</v>
      </c>
      <c r="H49" s="27">
        <v>0</v>
      </c>
    </row>
    <row r="50" spans="2:8" x14ac:dyDescent="0.2">
      <c r="B50" s="34" t="s">
        <v>54</v>
      </c>
      <c r="C50" s="27">
        <v>108004443</v>
      </c>
      <c r="D50" s="27">
        <v>-1174924.3400000001</v>
      </c>
      <c r="E50" s="27">
        <v>49921947.659999996</v>
      </c>
      <c r="F50" s="27">
        <v>49921947.659999996</v>
      </c>
      <c r="G50" s="27">
        <v>44483570.649999999</v>
      </c>
      <c r="H50" s="27">
        <v>0</v>
      </c>
    </row>
    <row r="51" spans="2:8" x14ac:dyDescent="0.2">
      <c r="B51" s="34" t="s">
        <v>55</v>
      </c>
      <c r="C51" s="27">
        <v>57811355</v>
      </c>
      <c r="D51" s="27">
        <v>-426230.84</v>
      </c>
      <c r="E51" s="27">
        <v>27479784.16</v>
      </c>
      <c r="F51" s="27">
        <v>27479784.16</v>
      </c>
      <c r="G51" s="27">
        <v>22106927.329999998</v>
      </c>
      <c r="H51" s="27">
        <v>0</v>
      </c>
    </row>
    <row r="52" spans="2:8" x14ac:dyDescent="0.2">
      <c r="B52" s="34" t="s">
        <v>56</v>
      </c>
      <c r="C52" s="27">
        <v>656479407</v>
      </c>
      <c r="D52" s="27">
        <v>57686018</v>
      </c>
      <c r="E52" s="27">
        <v>320277770</v>
      </c>
      <c r="F52" s="27">
        <v>320277770</v>
      </c>
      <c r="G52" s="27">
        <v>318486082</v>
      </c>
      <c r="H52" s="27">
        <v>0</v>
      </c>
    </row>
    <row r="53" spans="2:8" x14ac:dyDescent="0.2">
      <c r="B53" s="34" t="s">
        <v>57</v>
      </c>
      <c r="C53" s="27">
        <v>85660469</v>
      </c>
      <c r="D53" s="27">
        <v>7500000</v>
      </c>
      <c r="E53" s="27">
        <v>54078918</v>
      </c>
      <c r="F53" s="27">
        <v>54078918</v>
      </c>
      <c r="G53" s="27">
        <v>54078918</v>
      </c>
      <c r="H53" s="27">
        <v>0</v>
      </c>
    </row>
    <row r="54" spans="2:8" x14ac:dyDescent="0.2">
      <c r="B54" s="34" t="s">
        <v>58</v>
      </c>
      <c r="C54" s="27">
        <v>30212684</v>
      </c>
      <c r="D54" s="27">
        <v>7553177</v>
      </c>
      <c r="E54" s="27">
        <v>22659515</v>
      </c>
      <c r="F54" s="27">
        <v>22659515</v>
      </c>
      <c r="G54" s="27">
        <v>22659515</v>
      </c>
      <c r="H54" s="27">
        <v>0</v>
      </c>
    </row>
    <row r="55" spans="2:8" ht="24" x14ac:dyDescent="0.2">
      <c r="B55" s="34" t="s">
        <v>59</v>
      </c>
      <c r="C55" s="27">
        <v>482252863</v>
      </c>
      <c r="D55" s="27">
        <v>-2398295</v>
      </c>
      <c r="E55" s="27">
        <v>191412259</v>
      </c>
      <c r="F55" s="27">
        <v>191412259</v>
      </c>
      <c r="G55" s="27">
        <v>189030654</v>
      </c>
      <c r="H55" s="27">
        <v>0</v>
      </c>
    </row>
    <row r="56" spans="2:8" x14ac:dyDescent="0.2">
      <c r="B56" s="34" t="s">
        <v>142</v>
      </c>
      <c r="C56" s="27">
        <v>85057477</v>
      </c>
      <c r="D56" s="27">
        <v>4107720</v>
      </c>
      <c r="E56" s="27">
        <v>43714311</v>
      </c>
      <c r="F56" s="27">
        <v>43714311</v>
      </c>
      <c r="G56" s="27">
        <v>43273419</v>
      </c>
      <c r="H56" s="27">
        <v>0</v>
      </c>
    </row>
    <row r="57" spans="2:8" ht="24" x14ac:dyDescent="0.2">
      <c r="B57" s="34" t="s">
        <v>81</v>
      </c>
      <c r="C57" s="27">
        <v>37857828</v>
      </c>
      <c r="D57" s="27">
        <v>-780200.08</v>
      </c>
      <c r="E57" s="27">
        <v>16822608.920000002</v>
      </c>
      <c r="F57" s="27">
        <v>16822608.920000002</v>
      </c>
      <c r="G57" s="27">
        <v>16721237.300000001</v>
      </c>
      <c r="H57" s="27">
        <v>0</v>
      </c>
    </row>
    <row r="58" spans="2:8" x14ac:dyDescent="0.2">
      <c r="B58" s="34" t="s">
        <v>60</v>
      </c>
      <c r="C58" s="27">
        <v>39878968</v>
      </c>
      <c r="D58" s="27">
        <v>0</v>
      </c>
      <c r="E58" s="27">
        <v>19939476</v>
      </c>
      <c r="F58" s="27">
        <v>19939476</v>
      </c>
      <c r="G58" s="27">
        <v>19939476</v>
      </c>
      <c r="H58" s="27">
        <v>0</v>
      </c>
    </row>
    <row r="59" spans="2:8" ht="24" x14ac:dyDescent="0.2">
      <c r="B59" s="34" t="s">
        <v>143</v>
      </c>
      <c r="C59" s="27">
        <v>25236503</v>
      </c>
      <c r="D59" s="27">
        <v>1563814.6</v>
      </c>
      <c r="E59" s="27">
        <v>13827272.6</v>
      </c>
      <c r="F59" s="27">
        <v>13827272.6</v>
      </c>
      <c r="G59" s="27">
        <v>12986639.869999999</v>
      </c>
      <c r="H59" s="27">
        <v>0</v>
      </c>
    </row>
    <row r="60" spans="2:8" x14ac:dyDescent="0.2">
      <c r="B60" s="34" t="s">
        <v>61</v>
      </c>
      <c r="C60" s="27">
        <v>18397586</v>
      </c>
      <c r="D60" s="27">
        <v>9198800</v>
      </c>
      <c r="E60" s="27">
        <v>18397586</v>
      </c>
      <c r="F60" s="27">
        <v>18397586</v>
      </c>
      <c r="G60" s="27">
        <v>18397586</v>
      </c>
      <c r="H60" s="27">
        <v>0</v>
      </c>
    </row>
    <row r="61" spans="2:8" x14ac:dyDescent="0.2">
      <c r="B61" s="34" t="s">
        <v>62</v>
      </c>
      <c r="C61" s="27">
        <v>22965214</v>
      </c>
      <c r="D61" s="27">
        <v>-3805454.56</v>
      </c>
      <c r="E61" s="27">
        <v>8602782.4399999995</v>
      </c>
      <c r="F61" s="27">
        <v>8602782.4399999995</v>
      </c>
      <c r="G61" s="27">
        <v>7403192.1699999999</v>
      </c>
      <c r="H61" s="27">
        <v>0</v>
      </c>
    </row>
    <row r="62" spans="2:8" x14ac:dyDescent="0.2">
      <c r="B62" s="34" t="s">
        <v>63</v>
      </c>
      <c r="C62" s="27">
        <v>4931920</v>
      </c>
      <c r="D62" s="27">
        <v>-172455</v>
      </c>
      <c r="E62" s="27">
        <v>2293497</v>
      </c>
      <c r="F62" s="27">
        <v>2293497</v>
      </c>
      <c r="G62" s="27">
        <v>2293497</v>
      </c>
      <c r="H62" s="27">
        <v>0</v>
      </c>
    </row>
    <row r="63" spans="2:8" x14ac:dyDescent="0.2">
      <c r="B63" s="34" t="s">
        <v>64</v>
      </c>
      <c r="C63" s="27">
        <v>69587273</v>
      </c>
      <c r="D63" s="27">
        <v>-2961460.4</v>
      </c>
      <c r="E63" s="27">
        <v>30400275.600000001</v>
      </c>
      <c r="F63" s="27">
        <v>30400275.600000001</v>
      </c>
      <c r="G63" s="27">
        <v>24849570.66</v>
      </c>
      <c r="H63" s="27">
        <v>0</v>
      </c>
    </row>
    <row r="64" spans="2:8" x14ac:dyDescent="0.2">
      <c r="B64" s="34" t="s">
        <v>144</v>
      </c>
      <c r="C64" s="27">
        <v>57660508</v>
      </c>
      <c r="D64" s="27">
        <v>-2463459.94</v>
      </c>
      <c r="E64" s="27">
        <v>24969275.059999999</v>
      </c>
      <c r="F64" s="27">
        <v>24969275.059999999</v>
      </c>
      <c r="G64" s="27">
        <v>21111032.399999999</v>
      </c>
      <c r="H64" s="27">
        <v>0</v>
      </c>
    </row>
    <row r="65" spans="2:8" x14ac:dyDescent="0.2">
      <c r="B65" s="34" t="s">
        <v>65</v>
      </c>
      <c r="C65" s="27">
        <v>10607837</v>
      </c>
      <c r="D65" s="27">
        <v>-297987.09000000003</v>
      </c>
      <c r="E65" s="27">
        <v>4693139.91</v>
      </c>
      <c r="F65" s="27">
        <v>4693139.91</v>
      </c>
      <c r="G65" s="27">
        <v>3758657.38</v>
      </c>
      <c r="H65" s="27">
        <v>0</v>
      </c>
    </row>
    <row r="66" spans="2:8" x14ac:dyDescent="0.2">
      <c r="B66" s="34" t="s">
        <v>66</v>
      </c>
      <c r="C66" s="27">
        <v>89095000</v>
      </c>
      <c r="D66" s="27">
        <v>157817.39000000001</v>
      </c>
      <c r="E66" s="27">
        <v>43086754.390000001</v>
      </c>
      <c r="F66" s="27">
        <v>43086754.390000001</v>
      </c>
      <c r="G66" s="27">
        <v>40547372.299999997</v>
      </c>
      <c r="H66" s="27">
        <v>0</v>
      </c>
    </row>
    <row r="67" spans="2:8" x14ac:dyDescent="0.2">
      <c r="B67" s="34" t="s">
        <v>145</v>
      </c>
      <c r="C67" s="27">
        <v>24110433</v>
      </c>
      <c r="D67" s="27">
        <v>-1380030.86</v>
      </c>
      <c r="E67" s="27">
        <v>9955221.1400000006</v>
      </c>
      <c r="F67" s="27">
        <v>9955221.1400000006</v>
      </c>
      <c r="G67" s="27">
        <v>7386300.3899999997</v>
      </c>
      <c r="H67" s="27">
        <v>0</v>
      </c>
    </row>
    <row r="68" spans="2:8" ht="24" x14ac:dyDescent="0.2">
      <c r="B68" s="34" t="s">
        <v>67</v>
      </c>
      <c r="C68" s="27">
        <v>33220600</v>
      </c>
      <c r="D68" s="27">
        <v>0</v>
      </c>
      <c r="E68" s="27">
        <v>16610298</v>
      </c>
      <c r="F68" s="27">
        <v>16610298</v>
      </c>
      <c r="G68" s="27">
        <v>16212331.66</v>
      </c>
      <c r="H68" s="27">
        <v>0</v>
      </c>
    </row>
    <row r="69" spans="2:8" x14ac:dyDescent="0.2">
      <c r="B69" s="34" t="s">
        <v>146</v>
      </c>
      <c r="C69" s="27">
        <v>51025117</v>
      </c>
      <c r="D69" s="27">
        <v>-167411.09</v>
      </c>
      <c r="E69" s="27">
        <v>24105700.91</v>
      </c>
      <c r="F69" s="27">
        <v>24105700.91</v>
      </c>
      <c r="G69" s="27">
        <v>19605963.210000001</v>
      </c>
      <c r="H69" s="27">
        <v>0</v>
      </c>
    </row>
    <row r="70" spans="2:8" x14ac:dyDescent="0.2">
      <c r="B70" s="34" t="s">
        <v>68</v>
      </c>
      <c r="C70" s="27">
        <v>130455321</v>
      </c>
      <c r="D70" s="27">
        <v>10451549.09</v>
      </c>
      <c r="E70" s="27">
        <v>76824061.090000004</v>
      </c>
      <c r="F70" s="27">
        <v>76824061.090000004</v>
      </c>
      <c r="G70" s="27">
        <v>56819407.939999998</v>
      </c>
      <c r="H70" s="27">
        <v>0</v>
      </c>
    </row>
    <row r="71" spans="2:8" x14ac:dyDescent="0.2">
      <c r="B71" s="34" t="s">
        <v>69</v>
      </c>
      <c r="C71" s="27">
        <v>23418414</v>
      </c>
      <c r="D71" s="27">
        <v>-126069.18</v>
      </c>
      <c r="E71" s="27">
        <v>10699768.82</v>
      </c>
      <c r="F71" s="27">
        <v>10699768.82</v>
      </c>
      <c r="G71" s="27">
        <v>9095239.9700000007</v>
      </c>
      <c r="H71" s="27">
        <v>0</v>
      </c>
    </row>
    <row r="72" spans="2:8" x14ac:dyDescent="0.2">
      <c r="B72" s="34" t="s">
        <v>70</v>
      </c>
      <c r="C72" s="27">
        <v>4301807</v>
      </c>
      <c r="D72" s="27">
        <v>177075</v>
      </c>
      <c r="E72" s="27">
        <v>2327973</v>
      </c>
      <c r="F72" s="27">
        <v>2327973</v>
      </c>
      <c r="G72" s="27">
        <v>2327973</v>
      </c>
      <c r="H72" s="27">
        <v>0</v>
      </c>
    </row>
    <row r="73" spans="2:8" x14ac:dyDescent="0.2">
      <c r="B73" s="34" t="s">
        <v>71</v>
      </c>
      <c r="C73" s="27">
        <v>4037807</v>
      </c>
      <c r="D73" s="27">
        <v>-6298</v>
      </c>
      <c r="E73" s="27">
        <v>2012594</v>
      </c>
      <c r="F73" s="27">
        <v>2012594</v>
      </c>
      <c r="G73" s="27">
        <v>2009445</v>
      </c>
      <c r="H73" s="27">
        <v>0</v>
      </c>
    </row>
    <row r="74" spans="2:8" x14ac:dyDescent="0.2">
      <c r="B74" s="34" t="s">
        <v>72</v>
      </c>
      <c r="C74" s="27">
        <v>101537142</v>
      </c>
      <c r="D74" s="27">
        <v>-5392224.0999999996</v>
      </c>
      <c r="E74" s="27">
        <v>42677899.899999999</v>
      </c>
      <c r="F74" s="27">
        <v>42677899.899999999</v>
      </c>
      <c r="G74" s="27">
        <v>34994970.170000002</v>
      </c>
      <c r="H74" s="27">
        <v>0</v>
      </c>
    </row>
    <row r="75" spans="2:8" ht="24" x14ac:dyDescent="0.2">
      <c r="B75" s="34" t="s">
        <v>73</v>
      </c>
      <c r="C75" s="27">
        <v>35320352</v>
      </c>
      <c r="D75" s="27">
        <v>-1821767.22</v>
      </c>
      <c r="E75" s="27">
        <v>14843189.779999999</v>
      </c>
      <c r="F75" s="27">
        <v>14843189.779999999</v>
      </c>
      <c r="G75" s="27">
        <v>10188559.039999999</v>
      </c>
      <c r="H75" s="27">
        <v>0</v>
      </c>
    </row>
    <row r="76" spans="2:8" x14ac:dyDescent="0.2">
      <c r="B76" s="34" t="s">
        <v>74</v>
      </c>
      <c r="C76" s="27">
        <v>49957432</v>
      </c>
      <c r="D76" s="27">
        <v>-5273600.78</v>
      </c>
      <c r="E76" s="27">
        <v>18729200.219999999</v>
      </c>
      <c r="F76" s="27">
        <v>18729200.219999999</v>
      </c>
      <c r="G76" s="27">
        <v>14308597.75</v>
      </c>
      <c r="H76" s="27">
        <v>0</v>
      </c>
    </row>
    <row r="77" spans="2:8" ht="24" x14ac:dyDescent="0.2">
      <c r="B77" s="34" t="s">
        <v>147</v>
      </c>
      <c r="C77" s="27">
        <v>43732487</v>
      </c>
      <c r="D77" s="27">
        <v>-9682618.3000000007</v>
      </c>
      <c r="E77" s="27">
        <v>21455963.699999999</v>
      </c>
      <c r="F77" s="27">
        <v>21455963.699999999</v>
      </c>
      <c r="G77" s="27">
        <v>3594656.25</v>
      </c>
      <c r="H77" s="27">
        <v>0</v>
      </c>
    </row>
    <row r="78" spans="2:8" x14ac:dyDescent="0.2">
      <c r="B78" s="34" t="s">
        <v>75</v>
      </c>
      <c r="C78" s="27">
        <v>92282963</v>
      </c>
      <c r="D78" s="27">
        <v>461666.32</v>
      </c>
      <c r="E78" s="27">
        <v>43733060.32</v>
      </c>
      <c r="F78" s="27">
        <v>43733060.32</v>
      </c>
      <c r="G78" s="27">
        <v>28126503.640000001</v>
      </c>
      <c r="H78" s="27">
        <v>0</v>
      </c>
    </row>
    <row r="79" spans="2:8" x14ac:dyDescent="0.2">
      <c r="B79" s="34" t="s">
        <v>76</v>
      </c>
      <c r="C79" s="27">
        <v>32336831</v>
      </c>
      <c r="D79" s="27">
        <v>-2545086.4500000002</v>
      </c>
      <c r="E79" s="27">
        <v>12546516.550000001</v>
      </c>
      <c r="F79" s="27">
        <v>12546516.550000001</v>
      </c>
      <c r="G79" s="27">
        <v>9216024.7599999998</v>
      </c>
      <c r="H79" s="27">
        <v>0</v>
      </c>
    </row>
    <row r="80" spans="2:8" ht="24" x14ac:dyDescent="0.2">
      <c r="B80" s="34" t="s">
        <v>77</v>
      </c>
      <c r="C80" s="27">
        <v>64586826</v>
      </c>
      <c r="D80" s="27">
        <v>-12265323.23</v>
      </c>
      <c r="E80" s="27">
        <v>17250006.77</v>
      </c>
      <c r="F80" s="27">
        <v>17250006.77</v>
      </c>
      <c r="G80" s="27">
        <v>14632472.359999999</v>
      </c>
      <c r="H80" s="27">
        <v>0</v>
      </c>
    </row>
    <row r="81" spans="2:9" ht="24" x14ac:dyDescent="0.2">
      <c r="B81" s="34" t="s">
        <v>148</v>
      </c>
      <c r="C81" s="27">
        <v>9091760</v>
      </c>
      <c r="D81" s="27">
        <v>-1359620.38</v>
      </c>
      <c r="E81" s="27">
        <v>3186249.62</v>
      </c>
      <c r="F81" s="27">
        <v>3186249.62</v>
      </c>
      <c r="G81" s="27">
        <v>2168930.9500000002</v>
      </c>
      <c r="H81" s="27">
        <v>0</v>
      </c>
    </row>
    <row r="82" spans="2:9" ht="24" x14ac:dyDescent="0.2">
      <c r="B82" s="34" t="s">
        <v>149</v>
      </c>
      <c r="C82" s="27">
        <v>7654514</v>
      </c>
      <c r="D82" s="27">
        <v>-2015758.87</v>
      </c>
      <c r="E82" s="27">
        <v>1796065.13</v>
      </c>
      <c r="F82" s="27">
        <v>1796065.13</v>
      </c>
      <c r="G82" s="27">
        <v>1630544.49</v>
      </c>
      <c r="H82" s="27">
        <v>0</v>
      </c>
    </row>
    <row r="83" spans="2:9" ht="24" x14ac:dyDescent="0.2">
      <c r="B83" s="34" t="s">
        <v>78</v>
      </c>
      <c r="C83" s="27">
        <v>9711059</v>
      </c>
      <c r="D83" s="27">
        <v>-426374.17</v>
      </c>
      <c r="E83" s="27">
        <v>4021143.83</v>
      </c>
      <c r="F83" s="27">
        <v>4021143.83</v>
      </c>
      <c r="G83" s="27">
        <v>3193390.33</v>
      </c>
      <c r="H83" s="27">
        <v>0</v>
      </c>
    </row>
    <row r="84" spans="2:9" ht="24" x14ac:dyDescent="0.2">
      <c r="B84" s="34" t="s">
        <v>150</v>
      </c>
      <c r="C84" s="27">
        <v>1374886394</v>
      </c>
      <c r="D84" s="27">
        <v>-187579923.25999999</v>
      </c>
      <c r="E84" s="27">
        <v>566619448.74000001</v>
      </c>
      <c r="F84" s="27">
        <v>566619448.74000001</v>
      </c>
      <c r="G84" s="27">
        <v>496662828.00999999</v>
      </c>
      <c r="H84" s="27">
        <v>0</v>
      </c>
    </row>
    <row r="85" spans="2:9" x14ac:dyDescent="0.2">
      <c r="B85" s="34" t="s">
        <v>151</v>
      </c>
      <c r="C85" s="27">
        <v>4015888</v>
      </c>
      <c r="D85" s="27">
        <v>0</v>
      </c>
      <c r="E85" s="27">
        <v>2007942</v>
      </c>
      <c r="F85" s="27">
        <v>2007942</v>
      </c>
      <c r="G85" s="27">
        <v>2007942</v>
      </c>
      <c r="H85" s="27">
        <v>0</v>
      </c>
    </row>
    <row r="86" spans="2:9" x14ac:dyDescent="0.2">
      <c r="B86" s="34" t="s">
        <v>152</v>
      </c>
      <c r="C86" s="27">
        <v>20828103</v>
      </c>
      <c r="D86" s="27">
        <v>-256117</v>
      </c>
      <c r="E86" s="27">
        <v>10157927</v>
      </c>
      <c r="F86" s="27">
        <v>10157927</v>
      </c>
      <c r="G86" s="27">
        <v>9901810</v>
      </c>
      <c r="H86" s="27">
        <v>0</v>
      </c>
    </row>
    <row r="87" spans="2:9" x14ac:dyDescent="0.2">
      <c r="B87" s="34" t="s">
        <v>153</v>
      </c>
      <c r="C87" s="27">
        <v>3844077</v>
      </c>
      <c r="D87" s="27">
        <v>-653368.9</v>
      </c>
      <c r="E87" s="27">
        <v>1221338.1000000001</v>
      </c>
      <c r="F87" s="27">
        <v>1221338.1000000001</v>
      </c>
      <c r="G87" s="27">
        <v>968777.84</v>
      </c>
      <c r="H87" s="27">
        <v>0</v>
      </c>
    </row>
    <row r="88" spans="2:9" ht="24" x14ac:dyDescent="0.2">
      <c r="B88" s="34" t="s">
        <v>154</v>
      </c>
      <c r="C88" s="27">
        <v>0</v>
      </c>
      <c r="D88" s="27">
        <v>46571006.810000002</v>
      </c>
      <c r="E88" s="27">
        <v>46571006.810000002</v>
      </c>
      <c r="F88" s="27">
        <v>46571006.810000002</v>
      </c>
      <c r="G88" s="27">
        <v>39614420.5</v>
      </c>
      <c r="H88" s="27">
        <v>0</v>
      </c>
    </row>
    <row r="89" spans="2:9" x14ac:dyDescent="0.2">
      <c r="B89" s="34" t="s">
        <v>155</v>
      </c>
      <c r="C89" s="27">
        <v>162585432</v>
      </c>
      <c r="D89" s="27">
        <v>0</v>
      </c>
      <c r="E89" s="27">
        <v>81292716</v>
      </c>
      <c r="F89" s="27">
        <v>81292716</v>
      </c>
      <c r="G89" s="27">
        <v>81292716</v>
      </c>
      <c r="H89" s="27">
        <v>0</v>
      </c>
    </row>
    <row r="90" spans="2:9" x14ac:dyDescent="0.2">
      <c r="B90" s="34" t="s">
        <v>156</v>
      </c>
      <c r="C90" s="27">
        <v>1519249998</v>
      </c>
      <c r="D90" s="27">
        <v>0</v>
      </c>
      <c r="E90" s="27">
        <v>759624996</v>
      </c>
      <c r="F90" s="27">
        <v>759624996</v>
      </c>
      <c r="G90" s="27">
        <v>759624996</v>
      </c>
      <c r="H90" s="27">
        <v>0</v>
      </c>
    </row>
    <row r="91" spans="2:9" x14ac:dyDescent="0.2">
      <c r="B91" s="33"/>
      <c r="C91" s="27"/>
      <c r="D91" s="27"/>
      <c r="E91" s="27"/>
      <c r="F91" s="27"/>
      <c r="G91" s="27"/>
      <c r="H91" s="27"/>
    </row>
    <row r="92" spans="2:9" x14ac:dyDescent="0.2">
      <c r="B92" s="3" t="s">
        <v>13</v>
      </c>
      <c r="C92" s="10">
        <v>39242155968</v>
      </c>
      <c r="D92" s="10">
        <v>1613372533.6800001</v>
      </c>
      <c r="E92" s="10">
        <v>19944020935.680004</v>
      </c>
      <c r="F92" s="10">
        <v>19944049034.670002</v>
      </c>
      <c r="G92" s="10">
        <v>19571137718.560001</v>
      </c>
      <c r="H92" s="10">
        <v>-28098.989999771118</v>
      </c>
      <c r="I92" s="12"/>
    </row>
    <row r="93" spans="2:9" x14ac:dyDescent="0.2">
      <c r="B93" s="35" t="s">
        <v>24</v>
      </c>
      <c r="C93" s="27">
        <v>0</v>
      </c>
      <c r="D93" s="27">
        <v>1266860</v>
      </c>
      <c r="E93" s="27">
        <v>1266860</v>
      </c>
      <c r="F93" s="27">
        <v>1266860</v>
      </c>
      <c r="G93" s="27">
        <v>1266860</v>
      </c>
      <c r="H93" s="27">
        <v>0</v>
      </c>
    </row>
    <row r="94" spans="2:9" x14ac:dyDescent="0.2">
      <c r="B94" s="35" t="s">
        <v>25</v>
      </c>
      <c r="C94" s="27">
        <v>187888006</v>
      </c>
      <c r="D94" s="27">
        <v>180654869.59</v>
      </c>
      <c r="E94" s="27">
        <v>274598867.58999997</v>
      </c>
      <c r="F94" s="27">
        <v>274598867.58999997</v>
      </c>
      <c r="G94" s="27">
        <v>274598867.58999997</v>
      </c>
      <c r="H94" s="27">
        <v>0</v>
      </c>
    </row>
    <row r="95" spans="2:9" x14ac:dyDescent="0.2">
      <c r="B95" s="35" t="s">
        <v>28</v>
      </c>
      <c r="C95" s="27">
        <v>0</v>
      </c>
      <c r="D95" s="27">
        <v>2499999.77</v>
      </c>
      <c r="E95" s="27">
        <v>2499999.77</v>
      </c>
      <c r="F95" s="27">
        <v>2499999.77</v>
      </c>
      <c r="G95" s="27">
        <v>2499999.77</v>
      </c>
      <c r="H95" s="27">
        <v>0</v>
      </c>
    </row>
    <row r="96" spans="2:9" x14ac:dyDescent="0.2">
      <c r="B96" s="35" t="s">
        <v>29</v>
      </c>
      <c r="C96" s="27">
        <v>19198055175</v>
      </c>
      <c r="D96" s="27">
        <v>932267919.14999998</v>
      </c>
      <c r="E96" s="27">
        <v>9831263233.1499996</v>
      </c>
      <c r="F96" s="27">
        <v>9831291332.1399994</v>
      </c>
      <c r="G96" s="27">
        <v>9545881194.2999992</v>
      </c>
      <c r="H96" s="27">
        <v>-28098.989999771118</v>
      </c>
    </row>
    <row r="97" spans="2:8" x14ac:dyDescent="0.2">
      <c r="B97" s="35" t="s">
        <v>139</v>
      </c>
      <c r="C97" s="27">
        <v>6905496729</v>
      </c>
      <c r="D97" s="27">
        <v>259285913.47999999</v>
      </c>
      <c r="E97" s="27">
        <v>3564487991.48</v>
      </c>
      <c r="F97" s="27">
        <v>3564487991.48</v>
      </c>
      <c r="G97" s="27">
        <v>3561176654.21</v>
      </c>
      <c r="H97" s="27">
        <v>0</v>
      </c>
    </row>
    <row r="98" spans="2:8" x14ac:dyDescent="0.2">
      <c r="B98" s="35" t="s">
        <v>34</v>
      </c>
      <c r="C98" s="27">
        <v>5933509701</v>
      </c>
      <c r="D98" s="27">
        <v>-2820821</v>
      </c>
      <c r="E98" s="27">
        <v>2700801104</v>
      </c>
      <c r="F98" s="27">
        <v>2700801104</v>
      </c>
      <c r="G98" s="27">
        <v>2700801104</v>
      </c>
      <c r="H98" s="27">
        <v>0</v>
      </c>
    </row>
    <row r="99" spans="2:8" x14ac:dyDescent="0.2">
      <c r="B99" s="35" t="s">
        <v>36</v>
      </c>
      <c r="C99" s="27">
        <v>1942147497</v>
      </c>
      <c r="D99" s="27">
        <v>-154668040.78999999</v>
      </c>
      <c r="E99" s="27">
        <v>791865899.21000004</v>
      </c>
      <c r="F99" s="27">
        <v>791865899.21000004</v>
      </c>
      <c r="G99" s="27">
        <v>791865899.21000004</v>
      </c>
      <c r="H99" s="27">
        <v>0</v>
      </c>
    </row>
    <row r="100" spans="2:8" x14ac:dyDescent="0.2">
      <c r="B100" s="35" t="s">
        <v>39</v>
      </c>
      <c r="C100" s="27">
        <v>209871974</v>
      </c>
      <c r="D100" s="27">
        <v>-22630424.620000001</v>
      </c>
      <c r="E100" s="27">
        <v>34227624.380000003</v>
      </c>
      <c r="F100" s="27">
        <v>34227624.380000003</v>
      </c>
      <c r="G100" s="27">
        <v>34227624.380000003</v>
      </c>
      <c r="H100" s="27">
        <v>0</v>
      </c>
    </row>
    <row r="101" spans="2:8" x14ac:dyDescent="0.2">
      <c r="B101" s="35" t="s">
        <v>45</v>
      </c>
      <c r="C101" s="27">
        <v>2046303968</v>
      </c>
      <c r="D101" s="27">
        <v>193642976.06999999</v>
      </c>
      <c r="E101" s="27">
        <v>1216794956.0699999</v>
      </c>
      <c r="F101" s="27">
        <v>1216794956.0699999</v>
      </c>
      <c r="G101" s="27">
        <v>1216794956.0699999</v>
      </c>
      <c r="H101" s="27">
        <v>0</v>
      </c>
    </row>
    <row r="102" spans="2:8" x14ac:dyDescent="0.2">
      <c r="B102" s="35" t="s">
        <v>46</v>
      </c>
      <c r="C102" s="27">
        <v>607747413</v>
      </c>
      <c r="D102" s="27">
        <v>-1416426</v>
      </c>
      <c r="E102" s="27">
        <v>302457234</v>
      </c>
      <c r="F102" s="27">
        <v>302457234</v>
      </c>
      <c r="G102" s="27">
        <v>302457234</v>
      </c>
      <c r="H102" s="27">
        <v>0</v>
      </c>
    </row>
    <row r="103" spans="2:8" x14ac:dyDescent="0.2">
      <c r="B103" s="35" t="s">
        <v>54</v>
      </c>
      <c r="C103" s="27">
        <v>0</v>
      </c>
      <c r="D103" s="27">
        <v>1714560</v>
      </c>
      <c r="E103" s="27">
        <v>1714560</v>
      </c>
      <c r="F103" s="27">
        <v>1714560</v>
      </c>
      <c r="G103" s="27">
        <v>1714560</v>
      </c>
      <c r="H103" s="27">
        <v>0</v>
      </c>
    </row>
    <row r="104" spans="2:8" x14ac:dyDescent="0.2">
      <c r="B104" s="35" t="s">
        <v>56</v>
      </c>
      <c r="C104" s="27">
        <v>656479407</v>
      </c>
      <c r="D104" s="27">
        <v>27941476</v>
      </c>
      <c r="E104" s="27">
        <v>290533234</v>
      </c>
      <c r="F104" s="27">
        <v>290533234</v>
      </c>
      <c r="G104" s="27">
        <v>290533234</v>
      </c>
      <c r="H104" s="27">
        <v>0</v>
      </c>
    </row>
    <row r="105" spans="2:8" x14ac:dyDescent="0.2">
      <c r="B105" s="35" t="s">
        <v>57</v>
      </c>
      <c r="C105" s="27">
        <v>205144476</v>
      </c>
      <c r="D105" s="27">
        <v>220872.15</v>
      </c>
      <c r="E105" s="27">
        <v>98189002.150000006</v>
      </c>
      <c r="F105" s="27">
        <v>98189002.150000006</v>
      </c>
      <c r="G105" s="27">
        <v>98189002.150000006</v>
      </c>
      <c r="H105" s="27">
        <v>0</v>
      </c>
    </row>
    <row r="106" spans="2:8" x14ac:dyDescent="0.2">
      <c r="B106" s="35" t="s">
        <v>58</v>
      </c>
      <c r="C106" s="27">
        <v>30212684</v>
      </c>
      <c r="D106" s="27">
        <v>-2248783</v>
      </c>
      <c r="E106" s="27">
        <v>12857555</v>
      </c>
      <c r="F106" s="27">
        <v>12857555</v>
      </c>
      <c r="G106" s="27">
        <v>12857555</v>
      </c>
      <c r="H106" s="27">
        <v>0</v>
      </c>
    </row>
    <row r="107" spans="2:8" ht="24" x14ac:dyDescent="0.2">
      <c r="B107" s="35" t="s">
        <v>59</v>
      </c>
      <c r="C107" s="27">
        <v>482252863</v>
      </c>
      <c r="D107" s="27">
        <v>35354135</v>
      </c>
      <c r="E107" s="27">
        <v>232242467</v>
      </c>
      <c r="F107" s="27">
        <v>232242467</v>
      </c>
      <c r="G107" s="27">
        <v>232242467</v>
      </c>
      <c r="H107" s="27">
        <v>0</v>
      </c>
    </row>
    <row r="108" spans="2:8" x14ac:dyDescent="0.2">
      <c r="B108" s="35" t="s">
        <v>142</v>
      </c>
      <c r="C108" s="27">
        <v>127586218</v>
      </c>
      <c r="D108" s="27">
        <v>2373332</v>
      </c>
      <c r="E108" s="27">
        <v>61365361</v>
      </c>
      <c r="F108" s="27">
        <v>61365361</v>
      </c>
      <c r="G108" s="27">
        <v>61365361</v>
      </c>
      <c r="H108" s="27">
        <v>0</v>
      </c>
    </row>
    <row r="109" spans="2:8" ht="24" x14ac:dyDescent="0.2">
      <c r="B109" s="35" t="s">
        <v>81</v>
      </c>
      <c r="C109" s="27">
        <v>533209801</v>
      </c>
      <c r="D109" s="27">
        <v>45517473.100000001</v>
      </c>
      <c r="E109" s="27">
        <v>312122367.10000002</v>
      </c>
      <c r="F109" s="27">
        <v>312122367.10000002</v>
      </c>
      <c r="G109" s="27">
        <v>227963526.09999999</v>
      </c>
      <c r="H109" s="27">
        <v>0</v>
      </c>
    </row>
    <row r="110" spans="2:8" x14ac:dyDescent="0.2">
      <c r="B110" s="35" t="s">
        <v>60</v>
      </c>
      <c r="C110" s="27">
        <v>39878968</v>
      </c>
      <c r="D110" s="27">
        <v>2767536</v>
      </c>
      <c r="E110" s="27">
        <v>22707000</v>
      </c>
      <c r="F110" s="27">
        <v>22707000</v>
      </c>
      <c r="G110" s="27">
        <v>22707000</v>
      </c>
      <c r="H110" s="27">
        <v>0</v>
      </c>
    </row>
    <row r="111" spans="2:8" x14ac:dyDescent="0.2">
      <c r="B111" s="35" t="s">
        <v>61</v>
      </c>
      <c r="C111" s="27">
        <v>18397586</v>
      </c>
      <c r="D111" s="27">
        <v>760868</v>
      </c>
      <c r="E111" s="27">
        <v>9959655</v>
      </c>
      <c r="F111" s="27">
        <v>9959655</v>
      </c>
      <c r="G111" s="27">
        <v>9959655</v>
      </c>
      <c r="H111" s="27">
        <v>0</v>
      </c>
    </row>
    <row r="112" spans="2:8" x14ac:dyDescent="0.2">
      <c r="B112" s="35" t="s">
        <v>68</v>
      </c>
      <c r="C112" s="27">
        <v>105618000</v>
      </c>
      <c r="D112" s="27">
        <v>50103030</v>
      </c>
      <c r="E112" s="27">
        <v>115103030</v>
      </c>
      <c r="F112" s="27">
        <v>115103030</v>
      </c>
      <c r="G112" s="27">
        <v>115103030</v>
      </c>
      <c r="H112" s="27">
        <v>0</v>
      </c>
    </row>
    <row r="113" spans="2:8" x14ac:dyDescent="0.2">
      <c r="B113" s="35" t="s">
        <v>70</v>
      </c>
      <c r="C113" s="27">
        <v>4301807</v>
      </c>
      <c r="D113" s="27">
        <v>-181402</v>
      </c>
      <c r="E113" s="27">
        <v>1969490</v>
      </c>
      <c r="F113" s="27">
        <v>1969490</v>
      </c>
      <c r="G113" s="27">
        <v>1969490</v>
      </c>
      <c r="H113" s="27">
        <v>0</v>
      </c>
    </row>
    <row r="114" spans="2:8" x14ac:dyDescent="0.2">
      <c r="B114" s="35" t="s">
        <v>71</v>
      </c>
      <c r="C114" s="27">
        <v>4037807</v>
      </c>
      <c r="D114" s="27">
        <v>-203787</v>
      </c>
      <c r="E114" s="27">
        <v>1815105</v>
      </c>
      <c r="F114" s="27">
        <v>1815105</v>
      </c>
      <c r="G114" s="27">
        <v>1815105</v>
      </c>
      <c r="H114" s="27">
        <v>0</v>
      </c>
    </row>
    <row r="115" spans="2:8" ht="24" x14ac:dyDescent="0.2">
      <c r="B115" s="35" t="s">
        <v>77</v>
      </c>
      <c r="C115" s="27">
        <v>0</v>
      </c>
      <c r="D115" s="27">
        <v>18284138.199999999</v>
      </c>
      <c r="E115" s="27">
        <v>18284138.199999999</v>
      </c>
      <c r="F115" s="27">
        <v>18284138.199999999</v>
      </c>
      <c r="G115" s="27">
        <v>18253138.199999999</v>
      </c>
      <c r="H115" s="27">
        <v>0</v>
      </c>
    </row>
    <row r="116" spans="2:8" ht="24" x14ac:dyDescent="0.2">
      <c r="B116" s="35" t="s">
        <v>150</v>
      </c>
      <c r="C116" s="27">
        <v>0</v>
      </c>
      <c r="D116" s="27">
        <v>43160026.579999998</v>
      </c>
      <c r="E116" s="27">
        <v>43160026.579999998</v>
      </c>
      <c r="F116" s="27">
        <v>43160026.579999998</v>
      </c>
      <c r="G116" s="27">
        <v>43160026.579999998</v>
      </c>
      <c r="H116" s="27">
        <v>0</v>
      </c>
    </row>
    <row r="117" spans="2:8" x14ac:dyDescent="0.2">
      <c r="B117" s="35" t="s">
        <v>151</v>
      </c>
      <c r="C117" s="27">
        <v>4015888</v>
      </c>
      <c r="D117" s="27">
        <v>-273767</v>
      </c>
      <c r="E117" s="27">
        <v>1734175</v>
      </c>
      <c r="F117" s="27">
        <v>1734175</v>
      </c>
      <c r="G117" s="27">
        <v>1734175</v>
      </c>
      <c r="H117" s="27">
        <v>0</v>
      </c>
    </row>
    <row r="118" spans="2:8" x14ac:dyDescent="0.2">
      <c r="B118" s="33"/>
      <c r="C118" s="15"/>
      <c r="D118" s="15"/>
      <c r="E118" s="15"/>
      <c r="F118" s="15"/>
      <c r="G118" s="15"/>
      <c r="H118" s="15"/>
    </row>
    <row r="119" spans="2:8" x14ac:dyDescent="0.2">
      <c r="B119" s="1" t="s">
        <v>10</v>
      </c>
      <c r="C119" s="11">
        <v>75616545244</v>
      </c>
      <c r="D119" s="11">
        <v>1745526181.9000001</v>
      </c>
      <c r="E119" s="11">
        <v>36781484700.900009</v>
      </c>
      <c r="F119" s="11">
        <v>36781512799.890007</v>
      </c>
      <c r="G119" s="11">
        <v>35192807898.839996</v>
      </c>
      <c r="H119" s="11">
        <v>-28098.989999771118</v>
      </c>
    </row>
    <row r="120" spans="2:8" ht="13.5" thickBot="1" x14ac:dyDescent="0.25">
      <c r="B120" s="2"/>
      <c r="C120" s="9"/>
      <c r="D120" s="9"/>
      <c r="E120" s="9"/>
      <c r="F120" s="9"/>
      <c r="G120" s="9"/>
      <c r="H120" s="9"/>
    </row>
    <row r="121" spans="2:8" ht="5.25" customHeight="1" x14ac:dyDescent="0.2"/>
    <row r="122" spans="2:8" x14ac:dyDescent="0.2">
      <c r="D122" s="12"/>
      <c r="G122" s="12"/>
    </row>
    <row r="123" spans="2:8" x14ac:dyDescent="0.2">
      <c r="C123" s="12"/>
    </row>
  </sheetData>
  <mergeCells count="8">
    <mergeCell ref="B7:B8"/>
    <mergeCell ref="C7:G7"/>
    <mergeCell ref="H7:H8"/>
    <mergeCell ref="B2:H2"/>
    <mergeCell ref="B3:H3"/>
    <mergeCell ref="B4:H4"/>
    <mergeCell ref="B6:H6"/>
    <mergeCell ref="B5:H5"/>
  </mergeCells>
  <printOptions horizontalCentered="1"/>
  <pageMargins left="0" right="0" top="0" bottom="0" header="0.31496062992125984" footer="0.31496062992125984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15"/>
  <sheetViews>
    <sheetView workbookViewId="0">
      <selection activeCell="B11" sqref="B11"/>
    </sheetView>
  </sheetViews>
  <sheetFormatPr baseColWidth="10" defaultRowHeight="12.75" x14ac:dyDescent="0.2"/>
  <sheetData>
    <row r="3" spans="2:11" x14ac:dyDescent="0.2">
      <c r="B3" s="28" t="s">
        <v>94</v>
      </c>
      <c r="C3" s="28" t="s">
        <v>95</v>
      </c>
      <c r="D3" s="28"/>
      <c r="E3" s="28" t="s">
        <v>96</v>
      </c>
      <c r="F3" s="28" t="s">
        <v>97</v>
      </c>
      <c r="G3" s="28"/>
      <c r="H3" s="28"/>
      <c r="I3" s="28"/>
      <c r="J3" s="28"/>
      <c r="K3" s="28"/>
    </row>
    <row r="4" spans="2:11" x14ac:dyDescent="0.2">
      <c r="B4" s="31" t="s">
        <v>135</v>
      </c>
      <c r="C4" s="31" t="s">
        <v>137</v>
      </c>
      <c r="D4" s="28"/>
      <c r="E4" s="28" t="str">
        <f>+VLOOKUP(MID(B4,4,3),$I$4:$J$15,2,FALSE)</f>
        <v>Enero</v>
      </c>
      <c r="F4" s="28" t="str">
        <f>+VLOOKUP(RIGHT(B4,3),$I$4:$J$15,2,FALSE)</f>
        <v>Junio</v>
      </c>
      <c r="G4" s="28"/>
      <c r="H4" s="28"/>
      <c r="I4" s="28" t="s">
        <v>100</v>
      </c>
      <c r="J4" s="28" t="s">
        <v>98</v>
      </c>
      <c r="K4" s="29" t="s">
        <v>101</v>
      </c>
    </row>
    <row r="5" spans="2:11" x14ac:dyDescent="0.2">
      <c r="B5" s="28"/>
      <c r="C5" s="28"/>
      <c r="D5" s="28"/>
      <c r="E5" s="30" t="str">
        <f>+VLOOKUP(E4,$J$4:$K$15,2,FALSE)</f>
        <v>01</v>
      </c>
      <c r="F5" s="28" t="str">
        <f>+VLOOKUP(F4,$J$4:$K$15,2,FALSE)</f>
        <v>06</v>
      </c>
      <c r="G5" s="28"/>
      <c r="H5" s="28"/>
      <c r="I5" s="28" t="s">
        <v>103</v>
      </c>
      <c r="J5" s="28" t="s">
        <v>104</v>
      </c>
      <c r="K5" s="29" t="s">
        <v>105</v>
      </c>
    </row>
    <row r="6" spans="2:11" x14ac:dyDescent="0.2">
      <c r="B6" s="28" t="s">
        <v>106</v>
      </c>
      <c r="C6" s="28"/>
      <c r="D6" s="28"/>
      <c r="E6" s="28"/>
      <c r="F6" s="28"/>
      <c r="G6" s="28"/>
      <c r="H6" s="28"/>
      <c r="I6" s="28" t="s">
        <v>107</v>
      </c>
      <c r="J6" s="28" t="s">
        <v>99</v>
      </c>
      <c r="K6" s="29" t="s">
        <v>102</v>
      </c>
    </row>
    <row r="7" spans="2:11" x14ac:dyDescent="0.2">
      <c r="B7" s="28"/>
      <c r="C7" s="28"/>
      <c r="D7" s="28"/>
      <c r="E7" s="28"/>
      <c r="F7" s="28"/>
      <c r="G7" s="28"/>
      <c r="H7" s="28"/>
      <c r="I7" s="28" t="s">
        <v>108</v>
      </c>
      <c r="J7" s="28" t="s">
        <v>109</v>
      </c>
      <c r="K7" s="29" t="s">
        <v>110</v>
      </c>
    </row>
    <row r="8" spans="2:11" x14ac:dyDescent="0.2">
      <c r="B8" s="28"/>
      <c r="C8" s="28"/>
      <c r="D8" s="28"/>
      <c r="E8" s="28"/>
      <c r="F8" s="28"/>
      <c r="G8" s="28"/>
      <c r="H8" s="28"/>
      <c r="I8" s="28" t="s">
        <v>111</v>
      </c>
      <c r="J8" s="28" t="s">
        <v>112</v>
      </c>
      <c r="K8" s="29" t="s">
        <v>113</v>
      </c>
    </row>
    <row r="9" spans="2:11" x14ac:dyDescent="0.2">
      <c r="B9" s="28"/>
      <c r="C9" s="28"/>
      <c r="D9" s="28"/>
      <c r="E9" s="28"/>
      <c r="F9" s="28"/>
      <c r="G9" s="28"/>
      <c r="H9" s="28"/>
      <c r="I9" s="28" t="s">
        <v>114</v>
      </c>
      <c r="J9" s="28" t="s">
        <v>115</v>
      </c>
      <c r="K9" s="29" t="s">
        <v>116</v>
      </c>
    </row>
    <row r="10" spans="2:11" x14ac:dyDescent="0.2">
      <c r="B10" s="28" t="str">
        <f>CONCATENATE("Del ",1," de ", E4, " al ",DAY(EOMONTH(DATE("20"&amp;C4,F5,1),0))," de ",F4," del ","20"&amp;C4)</f>
        <v>Del 1 de Enero al 30 de Junio del 2021</v>
      </c>
      <c r="C10" s="28"/>
      <c r="D10" s="28"/>
      <c r="E10" s="28"/>
      <c r="F10" s="28"/>
      <c r="G10" s="28"/>
      <c r="H10" s="28"/>
      <c r="I10" s="28" t="s">
        <v>117</v>
      </c>
      <c r="J10" s="28" t="s">
        <v>118</v>
      </c>
      <c r="K10" s="29" t="s">
        <v>119</v>
      </c>
    </row>
    <row r="11" spans="2:11" x14ac:dyDescent="0.2">
      <c r="B11" s="28"/>
      <c r="C11" s="28"/>
      <c r="D11" s="28"/>
      <c r="E11" s="28"/>
      <c r="F11" s="28"/>
      <c r="G11" s="28"/>
      <c r="H11" s="28"/>
      <c r="I11" s="28" t="s">
        <v>120</v>
      </c>
      <c r="J11" s="28" t="s">
        <v>121</v>
      </c>
      <c r="K11" s="29" t="s">
        <v>122</v>
      </c>
    </row>
    <row r="12" spans="2:11" x14ac:dyDescent="0.2">
      <c r="B12" s="28"/>
      <c r="C12" s="28"/>
      <c r="D12" s="28"/>
      <c r="E12" s="28"/>
      <c r="F12" s="28"/>
      <c r="G12" s="28"/>
      <c r="H12" s="28"/>
      <c r="I12" s="28" t="s">
        <v>123</v>
      </c>
      <c r="J12" s="28" t="s">
        <v>124</v>
      </c>
      <c r="K12" s="29" t="s">
        <v>125</v>
      </c>
    </row>
    <row r="13" spans="2:11" x14ac:dyDescent="0.2">
      <c r="B13" s="28"/>
      <c r="C13" s="28"/>
      <c r="D13" s="28"/>
      <c r="E13" s="28"/>
      <c r="F13" s="28"/>
      <c r="G13" s="28"/>
      <c r="H13" s="28"/>
      <c r="I13" s="28" t="s">
        <v>126</v>
      </c>
      <c r="J13" s="28" t="s">
        <v>127</v>
      </c>
      <c r="K13" s="29" t="s">
        <v>128</v>
      </c>
    </row>
    <row r="14" spans="2:11" x14ac:dyDescent="0.2">
      <c r="B14" s="28"/>
      <c r="C14" s="28"/>
      <c r="D14" s="28"/>
      <c r="E14" s="28"/>
      <c r="F14" s="28"/>
      <c r="G14" s="28"/>
      <c r="H14" s="28"/>
      <c r="I14" s="28" t="s">
        <v>129</v>
      </c>
      <c r="J14" s="28" t="s">
        <v>130</v>
      </c>
      <c r="K14" s="29" t="s">
        <v>131</v>
      </c>
    </row>
    <row r="15" spans="2:11" x14ac:dyDescent="0.2">
      <c r="B15" s="28"/>
      <c r="C15" s="28"/>
      <c r="D15" s="28"/>
      <c r="E15" s="28"/>
      <c r="F15" s="28"/>
      <c r="G15" s="28"/>
      <c r="H15" s="28"/>
      <c r="I15" s="28" t="s">
        <v>132</v>
      </c>
      <c r="J15" s="28" t="s">
        <v>133</v>
      </c>
      <c r="K15" s="29" t="s">
        <v>134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9"/>
  <sheetViews>
    <sheetView zoomScale="80" zoomScaleNormal="80" workbookViewId="0">
      <selection activeCell="I2" sqref="I2"/>
    </sheetView>
  </sheetViews>
  <sheetFormatPr baseColWidth="10" defaultColWidth="11.42578125" defaultRowHeight="12.75" x14ac:dyDescent="0.2"/>
  <cols>
    <col min="1" max="1" width="45.5703125" bestFit="1" customWidth="1"/>
    <col min="2" max="2" width="138.42578125" bestFit="1" customWidth="1"/>
    <col min="3" max="3" width="21.42578125" bestFit="1" customWidth="1"/>
    <col min="4" max="4" width="28.42578125" bestFit="1" customWidth="1"/>
    <col min="5" max="5" width="21.42578125" bestFit="1" customWidth="1"/>
    <col min="6" max="7" width="17.42578125" bestFit="1" customWidth="1"/>
    <col min="8" max="8" width="19.5703125" bestFit="1" customWidth="1"/>
    <col min="9" max="9" width="22.5703125" bestFit="1" customWidth="1"/>
    <col min="10" max="10" width="17.28515625" customWidth="1"/>
    <col min="11" max="11" width="49.7109375" customWidth="1"/>
  </cols>
  <sheetData>
    <row r="1" spans="1:17" ht="63.75" x14ac:dyDescent="0.2">
      <c r="A1" s="7" t="s">
        <v>18</v>
      </c>
      <c r="B1" s="7" t="s">
        <v>14</v>
      </c>
      <c r="C1" s="24" t="s">
        <v>84</v>
      </c>
      <c r="D1" s="24" t="s">
        <v>85</v>
      </c>
      <c r="E1" s="24" t="s">
        <v>86</v>
      </c>
      <c r="F1" s="24" t="s">
        <v>87</v>
      </c>
      <c r="G1" s="24" t="s">
        <v>88</v>
      </c>
      <c r="H1" s="24" t="s">
        <v>89</v>
      </c>
      <c r="J1" s="7" t="s">
        <v>18</v>
      </c>
      <c r="K1" s="7" t="s">
        <v>14</v>
      </c>
      <c r="L1" s="24" t="s">
        <v>84</v>
      </c>
      <c r="M1" s="24" t="s">
        <v>85</v>
      </c>
      <c r="N1" s="24" t="s">
        <v>86</v>
      </c>
      <c r="O1" s="24" t="s">
        <v>87</v>
      </c>
      <c r="P1" s="24" t="s">
        <v>88</v>
      </c>
      <c r="Q1" s="24" t="s">
        <v>89</v>
      </c>
    </row>
    <row r="2" spans="1:17" x14ac:dyDescent="0.2">
      <c r="A2" s="4" t="s">
        <v>93</v>
      </c>
      <c r="B2" s="4" t="s">
        <v>20</v>
      </c>
      <c r="C2" s="22">
        <v>899992957</v>
      </c>
      <c r="D2" s="13">
        <v>0</v>
      </c>
      <c r="E2" s="22">
        <v>450255223</v>
      </c>
      <c r="F2" s="14">
        <v>450255223</v>
      </c>
      <c r="G2" s="14">
        <v>442688708</v>
      </c>
      <c r="H2" s="14">
        <v>449737734</v>
      </c>
      <c r="I2" t="str">
        <f>+"B"&amp;MATCH("2",fuente1!A1:A210,0)</f>
        <v>B82</v>
      </c>
      <c r="J2" t="str">
        <f>+RIGHT(I2,2)</f>
        <v>82</v>
      </c>
      <c r="K2" s="26" t="str">
        <f ca="1">+INDIRECT(I2,TRUE)</f>
        <v>SECRETARÍA DE FINANZAS Y ADMINISTRACIÓN</v>
      </c>
      <c r="L2">
        <f ca="1">+INDIRECT("C"&amp;J2,TRUE)</f>
        <v>0</v>
      </c>
      <c r="M2">
        <f ca="1">+INDIRECT("D"&amp;J2,TRUE)</f>
        <v>1266860</v>
      </c>
      <c r="N2">
        <f ca="1">+INDIRECT("e"&amp;J2,TRUE)</f>
        <v>1266860</v>
      </c>
      <c r="O2">
        <f ca="1">+INDIRECT("f"&amp;J2,TRUE)</f>
        <v>1266860</v>
      </c>
      <c r="P2">
        <f ca="1">+INDIRECT("g"&amp;J2,TRUE)</f>
        <v>1266860</v>
      </c>
      <c r="Q2">
        <f ca="1">+INDIRECT("h"&amp;J2,TRUE)</f>
        <v>0</v>
      </c>
    </row>
    <row r="3" spans="1:17" x14ac:dyDescent="0.2">
      <c r="A3" s="4" t="s">
        <v>93</v>
      </c>
      <c r="B3" s="4" t="s">
        <v>21</v>
      </c>
      <c r="C3" s="22">
        <v>1481750378</v>
      </c>
      <c r="D3" s="13">
        <v>0</v>
      </c>
      <c r="E3" s="22">
        <v>740875176</v>
      </c>
      <c r="F3" s="14">
        <v>740875176</v>
      </c>
      <c r="G3" s="14">
        <v>713719883.73000002</v>
      </c>
      <c r="H3" s="14">
        <v>740875202</v>
      </c>
      <c r="I3" s="20" t="str">
        <f>+"B"&amp;(J2+1)</f>
        <v>B83</v>
      </c>
      <c r="J3">
        <f>+J2+1</f>
        <v>83</v>
      </c>
      <c r="K3" s="26" t="str">
        <f t="shared" ref="K3:K66" ca="1" si="0">+INDIRECT(I3,TRUE)</f>
        <v>SECRETARÍA DE COMUNICACIONES Y OBRAS PUBLICAS</v>
      </c>
      <c r="L3">
        <f t="shared" ref="L3:L66" ca="1" si="1">+INDIRECT("C"&amp;J3,TRUE)</f>
        <v>187888006</v>
      </c>
      <c r="M3">
        <f t="shared" ref="M3:M66" ca="1" si="2">+INDIRECT("D"&amp;J3,TRUE)</f>
        <v>180654869.59</v>
      </c>
      <c r="N3">
        <f t="shared" ref="N3:N66" ca="1" si="3">+INDIRECT("e"&amp;J3,TRUE)</f>
        <v>274598867.58999997</v>
      </c>
      <c r="O3">
        <f t="shared" ref="O3:O66" ca="1" si="4">+INDIRECT("f"&amp;J3,TRUE)</f>
        <v>274598867.58999997</v>
      </c>
      <c r="P3">
        <f t="shared" ref="P3:P66" ca="1" si="5">+INDIRECT("g"&amp;J3,TRUE)</f>
        <v>274598867.58999997</v>
      </c>
      <c r="Q3">
        <f t="shared" ref="Q3:Q66" ca="1" si="6">+INDIRECT("h"&amp;J3,TRUE)</f>
        <v>93944008</v>
      </c>
    </row>
    <row r="4" spans="1:17" x14ac:dyDescent="0.2">
      <c r="A4" s="4" t="s">
        <v>93</v>
      </c>
      <c r="B4" s="4" t="s">
        <v>17</v>
      </c>
      <c r="C4" s="22">
        <v>87476814</v>
      </c>
      <c r="D4" s="14">
        <v>-7978373.3700000001</v>
      </c>
      <c r="E4" s="22">
        <v>33252002.629999999</v>
      </c>
      <c r="F4" s="14">
        <v>33252002.629999999</v>
      </c>
      <c r="G4" s="14">
        <v>28038471.57</v>
      </c>
      <c r="H4" s="14">
        <v>46246438</v>
      </c>
      <c r="I4" s="20" t="str">
        <f t="shared" ref="I4:I67" si="7">+"B"&amp;(J3+1)</f>
        <v>B84</v>
      </c>
      <c r="J4">
        <f t="shared" ref="J4:J67" si="8">+J3+1</f>
        <v>84</v>
      </c>
      <c r="K4" s="26" t="str">
        <f t="shared" ca="1" si="0"/>
        <v>SECRETARÍA DE TURISMO</v>
      </c>
      <c r="L4">
        <f t="shared" ca="1" si="1"/>
        <v>0</v>
      </c>
      <c r="M4">
        <f t="shared" ca="1" si="2"/>
        <v>2499999.77</v>
      </c>
      <c r="N4">
        <f t="shared" ca="1" si="3"/>
        <v>2499999.77</v>
      </c>
      <c r="O4">
        <f t="shared" ca="1" si="4"/>
        <v>2499999.77</v>
      </c>
      <c r="P4">
        <f t="shared" ca="1" si="5"/>
        <v>2499999.77</v>
      </c>
      <c r="Q4">
        <f t="shared" ca="1" si="6"/>
        <v>0</v>
      </c>
    </row>
    <row r="5" spans="1:17" x14ac:dyDescent="0.2">
      <c r="A5" s="4" t="s">
        <v>93</v>
      </c>
      <c r="B5" s="4" t="s">
        <v>138</v>
      </c>
      <c r="C5" s="22">
        <v>109353738</v>
      </c>
      <c r="D5" s="14">
        <v>-4369327.1399999997</v>
      </c>
      <c r="E5" s="22">
        <v>47357829.859999999</v>
      </c>
      <c r="F5" s="14">
        <v>47357829.859999999</v>
      </c>
      <c r="G5" s="14">
        <v>39711054.030000001</v>
      </c>
      <c r="H5" s="14">
        <v>57626581</v>
      </c>
      <c r="I5" s="20" t="str">
        <f t="shared" si="7"/>
        <v>B85</v>
      </c>
      <c r="J5">
        <f t="shared" si="8"/>
        <v>85</v>
      </c>
      <c r="K5" s="26" t="str">
        <f t="shared" ca="1" si="0"/>
        <v>SECRETARÍA DE EDUCACIÓN</v>
      </c>
      <c r="L5">
        <f t="shared" ca="1" si="1"/>
        <v>19198055175</v>
      </c>
      <c r="M5">
        <f t="shared" ca="1" si="2"/>
        <v>932267919.14999998</v>
      </c>
      <c r="N5">
        <f t="shared" ca="1" si="3"/>
        <v>9831263233.1499996</v>
      </c>
      <c r="O5">
        <f t="shared" ca="1" si="4"/>
        <v>9831291332.1399994</v>
      </c>
      <c r="P5">
        <f t="shared" ca="1" si="5"/>
        <v>9545881194.2999992</v>
      </c>
      <c r="Q5">
        <f t="shared" ca="1" si="6"/>
        <v>10299031762.01</v>
      </c>
    </row>
    <row r="6" spans="1:17" x14ac:dyDescent="0.2">
      <c r="A6" s="4" t="s">
        <v>93</v>
      </c>
      <c r="B6" s="4" t="s">
        <v>22</v>
      </c>
      <c r="C6" s="22">
        <v>69232280</v>
      </c>
      <c r="D6" s="14">
        <v>-6904144.3700000001</v>
      </c>
      <c r="E6" s="22">
        <v>28440479.629999999</v>
      </c>
      <c r="F6" s="14">
        <v>28440479.629999999</v>
      </c>
      <c r="G6" s="14">
        <v>24309874.649999999</v>
      </c>
      <c r="H6" s="14">
        <v>33887656</v>
      </c>
      <c r="I6" s="20" t="str">
        <f t="shared" si="7"/>
        <v>B86</v>
      </c>
      <c r="J6">
        <f t="shared" si="8"/>
        <v>86</v>
      </c>
      <c r="K6" s="26" t="str">
        <f t="shared" ca="1" si="0"/>
        <v>SERVICIOS DE SALUD DE MICHOACÁN</v>
      </c>
      <c r="L6">
        <f t="shared" ca="1" si="1"/>
        <v>6905496729</v>
      </c>
      <c r="M6">
        <f t="shared" ca="1" si="2"/>
        <v>259285913.47999999</v>
      </c>
      <c r="N6">
        <f t="shared" ca="1" si="3"/>
        <v>3564487991.48</v>
      </c>
      <c r="O6">
        <f t="shared" ca="1" si="4"/>
        <v>3564487991.48</v>
      </c>
      <c r="P6">
        <f t="shared" ca="1" si="5"/>
        <v>3561176654.21</v>
      </c>
      <c r="Q6">
        <f t="shared" ca="1" si="6"/>
        <v>3600294651</v>
      </c>
    </row>
    <row r="7" spans="1:17" x14ac:dyDescent="0.2">
      <c r="A7" s="4" t="s">
        <v>93</v>
      </c>
      <c r="B7" s="4" t="s">
        <v>23</v>
      </c>
      <c r="C7" s="22">
        <v>843274492</v>
      </c>
      <c r="D7" s="14">
        <v>-197269185.90000001</v>
      </c>
      <c r="E7" s="22">
        <v>236876108.09999999</v>
      </c>
      <c r="F7" s="14">
        <v>236876108.09999999</v>
      </c>
      <c r="G7" s="14">
        <v>198727127.41999999</v>
      </c>
      <c r="H7" s="14">
        <v>409129198</v>
      </c>
      <c r="I7" s="20" t="str">
        <f t="shared" si="7"/>
        <v>B87</v>
      </c>
      <c r="J7">
        <f t="shared" si="8"/>
        <v>87</v>
      </c>
      <c r="K7" s="26" t="str">
        <f t="shared" ca="1" si="0"/>
        <v>PARTICIPACIONES Y APORTACIONES A MUNICIPIOS</v>
      </c>
      <c r="L7">
        <f t="shared" ca="1" si="1"/>
        <v>5933509701</v>
      </c>
      <c r="M7">
        <f t="shared" ca="1" si="2"/>
        <v>-2820821</v>
      </c>
      <c r="N7">
        <f t="shared" ca="1" si="3"/>
        <v>2700801104</v>
      </c>
      <c r="O7">
        <f t="shared" ca="1" si="4"/>
        <v>2700801104</v>
      </c>
      <c r="P7">
        <f t="shared" ca="1" si="5"/>
        <v>2700801104</v>
      </c>
      <c r="Q7">
        <f t="shared" ca="1" si="6"/>
        <v>3229887776</v>
      </c>
    </row>
    <row r="8" spans="1:17" x14ac:dyDescent="0.2">
      <c r="A8" s="4" t="s">
        <v>93</v>
      </c>
      <c r="B8" s="4" t="s">
        <v>24</v>
      </c>
      <c r="C8" s="22">
        <v>1458132586</v>
      </c>
      <c r="D8" s="14">
        <v>-43711160.75</v>
      </c>
      <c r="E8" s="22">
        <v>776751463.25</v>
      </c>
      <c r="F8" s="14">
        <v>776751463.25</v>
      </c>
      <c r="G8" s="14">
        <v>677466039.03999996</v>
      </c>
      <c r="H8" s="14">
        <v>637669962</v>
      </c>
      <c r="I8" s="20" t="str">
        <f t="shared" si="7"/>
        <v>B88</v>
      </c>
      <c r="J8">
        <f t="shared" si="8"/>
        <v>88</v>
      </c>
      <c r="K8" s="26" t="str">
        <f t="shared" ca="1" si="0"/>
        <v>DEUDA PÚBLICA Y OBLIGACIONES FINANCIERAS</v>
      </c>
      <c r="L8">
        <f t="shared" ca="1" si="1"/>
        <v>1942147497</v>
      </c>
      <c r="M8">
        <f t="shared" ca="1" si="2"/>
        <v>-154668040.78999999</v>
      </c>
      <c r="N8">
        <f t="shared" ca="1" si="3"/>
        <v>791865899.21000004</v>
      </c>
      <c r="O8">
        <f t="shared" ca="1" si="4"/>
        <v>791865899.21000004</v>
      </c>
      <c r="P8">
        <f t="shared" ca="1" si="5"/>
        <v>791865899.21000004</v>
      </c>
      <c r="Q8">
        <f t="shared" ca="1" si="6"/>
        <v>995613557</v>
      </c>
    </row>
    <row r="9" spans="1:17" x14ac:dyDescent="0.2">
      <c r="A9" s="4" t="s">
        <v>93</v>
      </c>
      <c r="B9" s="4" t="s">
        <v>25</v>
      </c>
      <c r="C9" s="22">
        <v>463216073</v>
      </c>
      <c r="D9" s="14">
        <v>1272475421.78</v>
      </c>
      <c r="E9" s="22">
        <v>1467789632.78</v>
      </c>
      <c r="F9" s="14">
        <v>1467789632.78</v>
      </c>
      <c r="G9" s="14">
        <v>1426753879.1900001</v>
      </c>
      <c r="H9" s="14">
        <v>267901862</v>
      </c>
      <c r="I9" s="20" t="str">
        <f t="shared" si="7"/>
        <v>B89</v>
      </c>
      <c r="J9">
        <f t="shared" si="8"/>
        <v>89</v>
      </c>
      <c r="K9" s="26" t="str">
        <f t="shared" ca="1" si="0"/>
        <v>SECRETARIADO EJECUTIVO DEL SISTEMA ESTATAL DE SEGURIDAD PUBLICA</v>
      </c>
      <c r="L9">
        <f t="shared" ca="1" si="1"/>
        <v>209871974</v>
      </c>
      <c r="M9">
        <f t="shared" ca="1" si="2"/>
        <v>-22630424.620000001</v>
      </c>
      <c r="N9">
        <f t="shared" ca="1" si="3"/>
        <v>34227624.380000003</v>
      </c>
      <c r="O9">
        <f t="shared" ca="1" si="4"/>
        <v>34227624.380000003</v>
      </c>
      <c r="P9">
        <f t="shared" ca="1" si="5"/>
        <v>34227624.380000003</v>
      </c>
      <c r="Q9">
        <f t="shared" ca="1" si="6"/>
        <v>153013925</v>
      </c>
    </row>
    <row r="10" spans="1:17" x14ac:dyDescent="0.2">
      <c r="A10" s="4" t="s">
        <v>93</v>
      </c>
      <c r="B10" s="4" t="s">
        <v>26</v>
      </c>
      <c r="C10" s="22">
        <v>818708836</v>
      </c>
      <c r="D10" s="14">
        <v>-281568948.29000002</v>
      </c>
      <c r="E10" s="22">
        <v>229088586.71000001</v>
      </c>
      <c r="F10" s="14">
        <v>229088586.71000001</v>
      </c>
      <c r="G10" s="14">
        <v>204297747.41</v>
      </c>
      <c r="H10" s="14">
        <v>308051301</v>
      </c>
      <c r="I10" s="20" t="str">
        <f t="shared" si="7"/>
        <v>B90</v>
      </c>
      <c r="J10">
        <f t="shared" si="8"/>
        <v>90</v>
      </c>
      <c r="K10" s="26" t="str">
        <f t="shared" ca="1" si="0"/>
        <v>UNIVERSIDAD MICHOACANA DE SAN NICOLÁS DE HIDALGO</v>
      </c>
      <c r="L10">
        <f t="shared" ca="1" si="1"/>
        <v>2046303968</v>
      </c>
      <c r="M10">
        <f t="shared" ca="1" si="2"/>
        <v>193642976.06999999</v>
      </c>
      <c r="N10">
        <f t="shared" ca="1" si="3"/>
        <v>1216794956.0699999</v>
      </c>
      <c r="O10">
        <f t="shared" ca="1" si="4"/>
        <v>1216794956.0699999</v>
      </c>
      <c r="P10">
        <f t="shared" ca="1" si="5"/>
        <v>1216794956.0699999</v>
      </c>
      <c r="Q10">
        <f t="shared" ca="1" si="6"/>
        <v>1023151988</v>
      </c>
    </row>
    <row r="11" spans="1:17" x14ac:dyDescent="0.2">
      <c r="A11" s="4" t="s">
        <v>93</v>
      </c>
      <c r="B11" s="4" t="s">
        <v>27</v>
      </c>
      <c r="C11" s="22">
        <v>184870745</v>
      </c>
      <c r="D11" s="14">
        <v>-37225801.039999999</v>
      </c>
      <c r="E11" s="22">
        <v>65077796.960000001</v>
      </c>
      <c r="F11" s="14">
        <v>65077796.960000001</v>
      </c>
      <c r="G11" s="14">
        <v>55564815.899999999</v>
      </c>
      <c r="H11" s="14">
        <v>82567147</v>
      </c>
      <c r="I11" s="20" t="str">
        <f t="shared" si="7"/>
        <v>B91</v>
      </c>
      <c r="J11">
        <f t="shared" si="8"/>
        <v>91</v>
      </c>
      <c r="K11" s="26" t="str">
        <f t="shared" ca="1" si="0"/>
        <v>SISTEMA PARA EL DESARROLLO INTEGRAL DE LA FAMILIA, MICHOACÁN</v>
      </c>
      <c r="L11">
        <f t="shared" ca="1" si="1"/>
        <v>607747413</v>
      </c>
      <c r="M11">
        <f t="shared" ca="1" si="2"/>
        <v>-1416426</v>
      </c>
      <c r="N11">
        <f t="shared" ca="1" si="3"/>
        <v>302457234</v>
      </c>
      <c r="O11">
        <f t="shared" ca="1" si="4"/>
        <v>302457234</v>
      </c>
      <c r="P11">
        <f t="shared" ca="1" si="5"/>
        <v>302457234</v>
      </c>
      <c r="Q11">
        <f t="shared" ca="1" si="6"/>
        <v>303873753</v>
      </c>
    </row>
    <row r="12" spans="1:17" x14ac:dyDescent="0.2">
      <c r="A12" s="4" t="s">
        <v>93</v>
      </c>
      <c r="B12" s="4" t="s">
        <v>28</v>
      </c>
      <c r="C12" s="22">
        <v>210517923</v>
      </c>
      <c r="D12" s="14">
        <v>-45000347.479999997</v>
      </c>
      <c r="E12" s="22">
        <v>53936391.520000003</v>
      </c>
      <c r="F12" s="14">
        <v>53936391.520000003</v>
      </c>
      <c r="G12" s="14">
        <v>41355309.159999996</v>
      </c>
      <c r="H12" s="14">
        <v>111581184</v>
      </c>
      <c r="I12" s="20" t="str">
        <f t="shared" si="7"/>
        <v>B92</v>
      </c>
      <c r="J12">
        <f t="shared" si="8"/>
        <v>92</v>
      </c>
      <c r="K12" s="26" t="str">
        <f t="shared" ca="1" si="0"/>
        <v>COMISIÓN FORESTAL DEL ESTADO</v>
      </c>
      <c r="L12">
        <f t="shared" ca="1" si="1"/>
        <v>0</v>
      </c>
      <c r="M12">
        <f t="shared" ca="1" si="2"/>
        <v>1714560</v>
      </c>
      <c r="N12">
        <f t="shared" ca="1" si="3"/>
        <v>1714560</v>
      </c>
      <c r="O12">
        <f t="shared" ca="1" si="4"/>
        <v>1714560</v>
      </c>
      <c r="P12">
        <f t="shared" ca="1" si="5"/>
        <v>1714560</v>
      </c>
      <c r="Q12">
        <f t="shared" ca="1" si="6"/>
        <v>0</v>
      </c>
    </row>
    <row r="13" spans="1:17" x14ac:dyDescent="0.2">
      <c r="A13" s="4" t="s">
        <v>93</v>
      </c>
      <c r="B13" s="4" t="s">
        <v>29</v>
      </c>
      <c r="C13" s="22">
        <v>6444386613</v>
      </c>
      <c r="D13" s="14">
        <v>58879473.640000001</v>
      </c>
      <c r="E13" s="22">
        <v>1936999272.6400001</v>
      </c>
      <c r="F13" s="14">
        <v>1936999272.6400001</v>
      </c>
      <c r="G13" s="14">
        <v>1554594971.04</v>
      </c>
      <c r="H13" s="14">
        <v>4566266814</v>
      </c>
      <c r="I13" s="20" t="str">
        <f t="shared" si="7"/>
        <v>B93</v>
      </c>
      <c r="J13">
        <f t="shared" si="8"/>
        <v>93</v>
      </c>
      <c r="K13" s="26" t="str">
        <f t="shared" ca="1" si="0"/>
        <v>COLEGIO DE BACHILLERES DEL ESTADO DE MICHOACÁN</v>
      </c>
      <c r="L13">
        <f t="shared" ca="1" si="1"/>
        <v>656479407</v>
      </c>
      <c r="M13">
        <f t="shared" ca="1" si="2"/>
        <v>27941476</v>
      </c>
      <c r="N13">
        <f t="shared" ca="1" si="3"/>
        <v>290533234</v>
      </c>
      <c r="O13">
        <f t="shared" ca="1" si="4"/>
        <v>290533234</v>
      </c>
      <c r="P13">
        <f t="shared" ca="1" si="5"/>
        <v>290533234</v>
      </c>
      <c r="Q13">
        <f t="shared" ca="1" si="6"/>
        <v>393887649</v>
      </c>
    </row>
    <row r="14" spans="1:17" x14ac:dyDescent="0.2">
      <c r="A14" s="4" t="s">
        <v>93</v>
      </c>
      <c r="B14" s="4" t="s">
        <v>30</v>
      </c>
      <c r="C14" s="22">
        <v>34676702</v>
      </c>
      <c r="D14" s="14">
        <v>-7373019.7300000004</v>
      </c>
      <c r="E14" s="22">
        <v>12193258.27</v>
      </c>
      <c r="F14" s="14">
        <v>12193258.27</v>
      </c>
      <c r="G14" s="14">
        <v>9065264.6600000001</v>
      </c>
      <c r="H14" s="14">
        <v>15110424</v>
      </c>
      <c r="I14" s="20" t="str">
        <f t="shared" si="7"/>
        <v>B94</v>
      </c>
      <c r="J14">
        <f t="shared" si="8"/>
        <v>94</v>
      </c>
      <c r="K14" s="26" t="str">
        <f t="shared" ca="1" si="0"/>
        <v>COLEGIO DE EDUCACIÓN PROFESIONAL TÉCNICA DEL ESTADO DE MICHOACÁN</v>
      </c>
      <c r="L14">
        <f t="shared" ca="1" si="1"/>
        <v>205144476</v>
      </c>
      <c r="M14">
        <f t="shared" ca="1" si="2"/>
        <v>220872.15</v>
      </c>
      <c r="N14">
        <f t="shared" ca="1" si="3"/>
        <v>98189002.150000006</v>
      </c>
      <c r="O14">
        <f t="shared" ca="1" si="4"/>
        <v>98189002.150000006</v>
      </c>
      <c r="P14">
        <f t="shared" ca="1" si="5"/>
        <v>98189002.150000006</v>
      </c>
      <c r="Q14">
        <f t="shared" ca="1" si="6"/>
        <v>107176346</v>
      </c>
    </row>
    <row r="15" spans="1:17" x14ac:dyDescent="0.2">
      <c r="A15" s="4" t="s">
        <v>93</v>
      </c>
      <c r="B15" s="4" t="s">
        <v>31</v>
      </c>
      <c r="C15" s="22">
        <v>4076246260</v>
      </c>
      <c r="D15" s="14">
        <v>-730821488.36000001</v>
      </c>
      <c r="E15" s="22">
        <v>1569689841.6400001</v>
      </c>
      <c r="F15" s="14">
        <v>1569689841.6400001</v>
      </c>
      <c r="G15" s="14">
        <v>1396714983.01</v>
      </c>
      <c r="H15" s="14">
        <v>1775734930</v>
      </c>
      <c r="I15" s="20" t="str">
        <f t="shared" si="7"/>
        <v>B95</v>
      </c>
      <c r="J15">
        <f t="shared" si="8"/>
        <v>95</v>
      </c>
      <c r="K15" s="26" t="str">
        <f t="shared" ca="1" si="0"/>
        <v>UNIVERSIDAD TECNOLÓGICA DE MORELIA</v>
      </c>
      <c r="L15">
        <f t="shared" ca="1" si="1"/>
        <v>30212684</v>
      </c>
      <c r="M15">
        <f t="shared" ca="1" si="2"/>
        <v>-2248783</v>
      </c>
      <c r="N15">
        <f t="shared" ca="1" si="3"/>
        <v>12857555</v>
      </c>
      <c r="O15">
        <f t="shared" ca="1" si="4"/>
        <v>12857555</v>
      </c>
      <c r="P15">
        <f t="shared" ca="1" si="5"/>
        <v>12857555</v>
      </c>
      <c r="Q15">
        <f t="shared" ca="1" si="6"/>
        <v>15106346</v>
      </c>
    </row>
    <row r="16" spans="1:17" x14ac:dyDescent="0.2">
      <c r="A16" s="4" t="s">
        <v>93</v>
      </c>
      <c r="B16" s="4" t="s">
        <v>139</v>
      </c>
      <c r="C16" s="22">
        <v>1344028319</v>
      </c>
      <c r="D16" s="14">
        <v>262771203.06</v>
      </c>
      <c r="E16" s="22">
        <v>934785357.05999994</v>
      </c>
      <c r="F16" s="14">
        <v>934785357.05999994</v>
      </c>
      <c r="G16" s="14">
        <v>934785357.05999994</v>
      </c>
      <c r="H16" s="14">
        <v>672014165</v>
      </c>
      <c r="I16" s="20" t="str">
        <f t="shared" si="7"/>
        <v>B96</v>
      </c>
      <c r="J16">
        <f t="shared" si="8"/>
        <v>96</v>
      </c>
      <c r="K16" s="26" t="str">
        <f t="shared" ca="1" si="0"/>
        <v>COLEGIO DE ESTUDIOS CIENTÍFICOS Y TECNOLÓGICOS DEL ESTADO DE MICHOACÁN</v>
      </c>
      <c r="L16">
        <f t="shared" ca="1" si="1"/>
        <v>482252863</v>
      </c>
      <c r="M16">
        <f t="shared" ca="1" si="2"/>
        <v>35354135</v>
      </c>
      <c r="N16">
        <f t="shared" ca="1" si="3"/>
        <v>232242467</v>
      </c>
      <c r="O16">
        <f t="shared" ca="1" si="4"/>
        <v>232242467</v>
      </c>
      <c r="P16">
        <f t="shared" ca="1" si="5"/>
        <v>232242467</v>
      </c>
      <c r="Q16">
        <f t="shared" ca="1" si="6"/>
        <v>285364531</v>
      </c>
    </row>
    <row r="17" spans="1:17" x14ac:dyDescent="0.2">
      <c r="A17" s="4" t="s">
        <v>93</v>
      </c>
      <c r="B17" s="4" t="s">
        <v>140</v>
      </c>
      <c r="C17" s="22">
        <v>120736170</v>
      </c>
      <c r="D17" s="14">
        <v>-3785056.76</v>
      </c>
      <c r="E17" s="22">
        <v>56089431.240000002</v>
      </c>
      <c r="F17" s="14">
        <v>56089431.240000002</v>
      </c>
      <c r="G17" s="14">
        <v>47863228.409999996</v>
      </c>
      <c r="H17" s="14">
        <v>60861682</v>
      </c>
      <c r="I17" s="20" t="str">
        <f t="shared" si="7"/>
        <v>B97</v>
      </c>
      <c r="J17">
        <f t="shared" si="8"/>
        <v>97</v>
      </c>
      <c r="K17" s="26" t="str">
        <f t="shared" ca="1" si="0"/>
        <v>INSTITUTO DE CAPACITACIÓN PARA EL TRABAJO DEL ESTADO DE MICHOACÁN</v>
      </c>
      <c r="L17">
        <f t="shared" ca="1" si="1"/>
        <v>127586218</v>
      </c>
      <c r="M17">
        <f t="shared" ca="1" si="2"/>
        <v>2373332</v>
      </c>
      <c r="N17">
        <f t="shared" ca="1" si="3"/>
        <v>61365361</v>
      </c>
      <c r="O17">
        <f t="shared" ca="1" si="4"/>
        <v>61365361</v>
      </c>
      <c r="P17">
        <f t="shared" ca="1" si="5"/>
        <v>61365361</v>
      </c>
      <c r="Q17">
        <f t="shared" ca="1" si="6"/>
        <v>68594189</v>
      </c>
    </row>
    <row r="18" spans="1:17" x14ac:dyDescent="0.2">
      <c r="A18" s="4" t="s">
        <v>93</v>
      </c>
      <c r="B18" s="4" t="s">
        <v>32</v>
      </c>
      <c r="C18" s="22">
        <v>117597536</v>
      </c>
      <c r="D18" s="14">
        <v>2139030.0099999998</v>
      </c>
      <c r="E18" s="22">
        <v>56554854.009999998</v>
      </c>
      <c r="F18" s="14">
        <v>56554854.009999998</v>
      </c>
      <c r="G18" s="14">
        <v>46119234.950000003</v>
      </c>
      <c r="H18" s="14">
        <v>63181712</v>
      </c>
      <c r="I18" s="20" t="str">
        <f t="shared" si="7"/>
        <v>B98</v>
      </c>
      <c r="J18">
        <f t="shared" si="8"/>
        <v>98</v>
      </c>
      <c r="K18" s="26" t="str">
        <f t="shared" ca="1" si="0"/>
        <v>INSTITUTO DE LA INFRAESTRUCTURA FÍSICA EDUCATIVA DEL ESTADO DE MICHOACÁN</v>
      </c>
      <c r="L18">
        <f t="shared" ca="1" si="1"/>
        <v>533209801</v>
      </c>
      <c r="M18">
        <f t="shared" ca="1" si="2"/>
        <v>45517473.100000001</v>
      </c>
      <c r="N18">
        <f t="shared" ca="1" si="3"/>
        <v>312122367.10000002</v>
      </c>
      <c r="O18">
        <f t="shared" ca="1" si="4"/>
        <v>312122367.10000002</v>
      </c>
      <c r="P18">
        <f t="shared" ca="1" si="5"/>
        <v>227963526.09999999</v>
      </c>
      <c r="Q18">
        <f t="shared" ca="1" si="6"/>
        <v>266604907</v>
      </c>
    </row>
    <row r="19" spans="1:17" x14ac:dyDescent="0.2">
      <c r="A19" s="4" t="s">
        <v>93</v>
      </c>
      <c r="B19" s="4" t="s">
        <v>141</v>
      </c>
      <c r="C19" s="22">
        <v>160127170</v>
      </c>
      <c r="D19" s="14">
        <v>-14500074.33</v>
      </c>
      <c r="E19" s="22">
        <v>72160458.670000002</v>
      </c>
      <c r="F19" s="14">
        <v>72160458.670000002</v>
      </c>
      <c r="G19" s="14">
        <v>36580812.170000002</v>
      </c>
      <c r="H19" s="14">
        <v>73466637</v>
      </c>
      <c r="I19" s="20" t="str">
        <f t="shared" si="7"/>
        <v>B99</v>
      </c>
      <c r="J19">
        <f t="shared" si="8"/>
        <v>99</v>
      </c>
      <c r="K19" s="26" t="str">
        <f t="shared" ca="1" si="0"/>
        <v>UNIVERSIDAD DE LA CIÉNEGA DEL ESTADO DE MICHOACÁN DE OCAMPO</v>
      </c>
      <c r="L19">
        <f t="shared" ca="1" si="1"/>
        <v>39878968</v>
      </c>
      <c r="M19">
        <f t="shared" ca="1" si="2"/>
        <v>2767536</v>
      </c>
      <c r="N19">
        <f t="shared" ca="1" si="3"/>
        <v>22707000</v>
      </c>
      <c r="O19">
        <f t="shared" ca="1" si="4"/>
        <v>22707000</v>
      </c>
      <c r="P19">
        <f t="shared" ca="1" si="5"/>
        <v>22707000</v>
      </c>
      <c r="Q19">
        <f t="shared" ca="1" si="6"/>
        <v>19939504</v>
      </c>
    </row>
    <row r="20" spans="1:17" x14ac:dyDescent="0.2">
      <c r="A20" s="4" t="s">
        <v>93</v>
      </c>
      <c r="B20" s="4" t="s">
        <v>33</v>
      </c>
      <c r="C20" s="22">
        <v>210587069</v>
      </c>
      <c r="D20" s="14">
        <v>-14969875.380000001</v>
      </c>
      <c r="E20" s="22">
        <v>83204522.620000005</v>
      </c>
      <c r="F20" s="14">
        <v>83204522.620000005</v>
      </c>
      <c r="G20" s="14">
        <v>68665810.090000004</v>
      </c>
      <c r="H20" s="14">
        <v>112412671</v>
      </c>
      <c r="I20" s="20" t="str">
        <f t="shared" si="7"/>
        <v>B100</v>
      </c>
      <c r="J20">
        <f t="shared" si="8"/>
        <v>100</v>
      </c>
      <c r="K20" s="26" t="str">
        <f t="shared" ca="1" si="0"/>
        <v>UNIVERSIDAD INTERCULTURAL INDÍGENA DE MICHOACÁN</v>
      </c>
      <c r="L20">
        <f t="shared" ca="1" si="1"/>
        <v>18397586</v>
      </c>
      <c r="M20">
        <f t="shared" ca="1" si="2"/>
        <v>760868</v>
      </c>
      <c r="N20">
        <f t="shared" ca="1" si="3"/>
        <v>9959655</v>
      </c>
      <c r="O20">
        <f t="shared" ca="1" si="4"/>
        <v>9959655</v>
      </c>
      <c r="P20">
        <f t="shared" ca="1" si="5"/>
        <v>9959655</v>
      </c>
      <c r="Q20">
        <f t="shared" ca="1" si="6"/>
        <v>9198799</v>
      </c>
    </row>
    <row r="21" spans="1:17" x14ac:dyDescent="0.2">
      <c r="A21" s="4" t="s">
        <v>93</v>
      </c>
      <c r="B21" s="4" t="s">
        <v>80</v>
      </c>
      <c r="C21" s="22">
        <v>1013494433</v>
      </c>
      <c r="D21" s="14">
        <v>38024810.869999997</v>
      </c>
      <c r="E21" s="22">
        <v>38024810.869999997</v>
      </c>
      <c r="F21" s="14">
        <v>38024810.869999997</v>
      </c>
      <c r="G21" s="14">
        <v>38024810.869999997</v>
      </c>
      <c r="H21" s="14">
        <v>1013494433</v>
      </c>
      <c r="I21" s="20" t="str">
        <f t="shared" si="7"/>
        <v>B101</v>
      </c>
      <c r="J21">
        <f t="shared" si="8"/>
        <v>101</v>
      </c>
      <c r="K21" s="26" t="str">
        <f t="shared" ca="1" si="0"/>
        <v>COMISIÓN ESTATAL DEL AGUA Y GESTIÓN DE CUENCAS</v>
      </c>
      <c r="L21">
        <f t="shared" ca="1" si="1"/>
        <v>105618000</v>
      </c>
      <c r="M21">
        <f t="shared" ca="1" si="2"/>
        <v>50103030</v>
      </c>
      <c r="N21">
        <f t="shared" ca="1" si="3"/>
        <v>115103030</v>
      </c>
      <c r="O21">
        <f t="shared" ca="1" si="4"/>
        <v>115103030</v>
      </c>
      <c r="P21">
        <f t="shared" ca="1" si="5"/>
        <v>115103030</v>
      </c>
      <c r="Q21">
        <f t="shared" ca="1" si="6"/>
        <v>40618000</v>
      </c>
    </row>
    <row r="22" spans="1:17" x14ac:dyDescent="0.2">
      <c r="A22" s="4" t="s">
        <v>93</v>
      </c>
      <c r="B22" s="4" t="s">
        <v>34</v>
      </c>
      <c r="C22" s="22">
        <v>6819210437</v>
      </c>
      <c r="D22" s="14">
        <v>121850728</v>
      </c>
      <c r="E22" s="22">
        <v>3680243406</v>
      </c>
      <c r="F22" s="14">
        <v>3680243406</v>
      </c>
      <c r="G22" s="14">
        <v>3680243406</v>
      </c>
      <c r="H22" s="14">
        <v>3260817759</v>
      </c>
      <c r="I22" s="20" t="str">
        <f t="shared" si="7"/>
        <v>B102</v>
      </c>
      <c r="J22">
        <f t="shared" si="8"/>
        <v>102</v>
      </c>
      <c r="K22" s="26" t="str">
        <f t="shared" ca="1" si="0"/>
        <v>UNIVERSIDAD POLITÉCNICA DE URUAPAN, MICHOACÁN</v>
      </c>
      <c r="L22">
        <f t="shared" ca="1" si="1"/>
        <v>4301807</v>
      </c>
      <c r="M22">
        <f t="shared" ca="1" si="2"/>
        <v>-181402</v>
      </c>
      <c r="N22">
        <f t="shared" ca="1" si="3"/>
        <v>1969490</v>
      </c>
      <c r="O22">
        <f t="shared" ca="1" si="4"/>
        <v>1969490</v>
      </c>
      <c r="P22">
        <f t="shared" ca="1" si="5"/>
        <v>1969490</v>
      </c>
      <c r="Q22">
        <f t="shared" ca="1" si="6"/>
        <v>2150915</v>
      </c>
    </row>
    <row r="23" spans="1:17" x14ac:dyDescent="0.2">
      <c r="A23" s="4" t="s">
        <v>93</v>
      </c>
      <c r="B23" s="4" t="s">
        <v>35</v>
      </c>
      <c r="C23" s="22">
        <v>122986672</v>
      </c>
      <c r="D23" s="14">
        <v>-6551749</v>
      </c>
      <c r="E23" s="23">
        <v>0</v>
      </c>
      <c r="F23" s="13">
        <v>0</v>
      </c>
      <c r="G23" s="13">
        <v>0</v>
      </c>
      <c r="H23" s="14">
        <v>116434923</v>
      </c>
      <c r="I23" s="20" t="str">
        <f t="shared" si="7"/>
        <v>B103</v>
      </c>
      <c r="J23">
        <f t="shared" si="8"/>
        <v>103</v>
      </c>
      <c r="K23" s="26" t="str">
        <f t="shared" ca="1" si="0"/>
        <v>UNIVERSIDAD POLITÉCNICA DE LÁZARO CÁRDENAS, MICHOACÁN</v>
      </c>
      <c r="L23">
        <f t="shared" ca="1" si="1"/>
        <v>4037807</v>
      </c>
      <c r="M23">
        <f t="shared" ca="1" si="2"/>
        <v>-203787</v>
      </c>
      <c r="N23">
        <f t="shared" ca="1" si="3"/>
        <v>1815105</v>
      </c>
      <c r="O23">
        <f t="shared" ca="1" si="4"/>
        <v>1815105</v>
      </c>
      <c r="P23">
        <f t="shared" ca="1" si="5"/>
        <v>1815105</v>
      </c>
      <c r="Q23">
        <f t="shared" ca="1" si="6"/>
        <v>2018915</v>
      </c>
    </row>
    <row r="24" spans="1:17" x14ac:dyDescent="0.2">
      <c r="A24" s="4" t="s">
        <v>93</v>
      </c>
      <c r="B24" s="4" t="s">
        <v>36</v>
      </c>
      <c r="C24" s="22">
        <v>734096141</v>
      </c>
      <c r="D24" s="14">
        <v>-170755227.15000001</v>
      </c>
      <c r="E24" s="22">
        <v>119969459.84999999</v>
      </c>
      <c r="F24" s="14">
        <v>119969459.84999999</v>
      </c>
      <c r="G24" s="14">
        <v>117533235.98999999</v>
      </c>
      <c r="H24" s="14">
        <v>443371454</v>
      </c>
      <c r="I24" s="20" t="str">
        <f t="shared" si="7"/>
        <v>B104</v>
      </c>
      <c r="J24">
        <f t="shared" si="8"/>
        <v>104</v>
      </c>
      <c r="K24" s="26" t="str">
        <f t="shared" ca="1" si="0"/>
        <v>SECRETARÍA DE IGUALDAD SUSTANTIVA Y DESARROLLO DE LAS MUJERES MICHOACANAS</v>
      </c>
      <c r="L24">
        <f t="shared" ca="1" si="1"/>
        <v>0</v>
      </c>
      <c r="M24">
        <f t="shared" ca="1" si="2"/>
        <v>18284138.199999999</v>
      </c>
      <c r="N24">
        <f t="shared" ca="1" si="3"/>
        <v>18284138.199999999</v>
      </c>
      <c r="O24">
        <f t="shared" ca="1" si="4"/>
        <v>18284138.199999999</v>
      </c>
      <c r="P24">
        <f t="shared" ca="1" si="5"/>
        <v>18253138.199999999</v>
      </c>
      <c r="Q24">
        <f t="shared" ca="1" si="6"/>
        <v>0</v>
      </c>
    </row>
    <row r="25" spans="1:17" x14ac:dyDescent="0.2">
      <c r="A25" s="4" t="s">
        <v>93</v>
      </c>
      <c r="B25" s="4" t="s">
        <v>38</v>
      </c>
      <c r="C25" s="22">
        <v>44360053</v>
      </c>
      <c r="D25" s="14">
        <v>-222007.5</v>
      </c>
      <c r="E25" s="22">
        <v>20550684.5</v>
      </c>
      <c r="F25" s="14">
        <v>20550684.5</v>
      </c>
      <c r="G25" s="14">
        <v>17272517.300000001</v>
      </c>
      <c r="H25" s="14">
        <v>23587361</v>
      </c>
      <c r="I25" s="20" t="str">
        <f t="shared" si="7"/>
        <v>B105</v>
      </c>
      <c r="J25">
        <f t="shared" si="8"/>
        <v>105</v>
      </c>
      <c r="K25" s="26" t="str">
        <f t="shared" ca="1" si="0"/>
        <v>COORDINACIÓN DEL SISTEMA PENITENCIARIO DEL ESTADO DE MICHOACÁN DE OCAMPO</v>
      </c>
      <c r="L25">
        <f t="shared" ca="1" si="1"/>
        <v>0</v>
      </c>
      <c r="M25">
        <f t="shared" ca="1" si="2"/>
        <v>43160026.579999998</v>
      </c>
      <c r="N25">
        <f t="shared" ca="1" si="3"/>
        <v>43160026.579999998</v>
      </c>
      <c r="O25">
        <f t="shared" ca="1" si="4"/>
        <v>43160026.579999998</v>
      </c>
      <c r="P25">
        <f t="shared" ca="1" si="5"/>
        <v>43160026.579999998</v>
      </c>
      <c r="Q25">
        <f t="shared" ca="1" si="6"/>
        <v>0</v>
      </c>
    </row>
    <row r="26" spans="1:17" x14ac:dyDescent="0.2">
      <c r="A26" s="4" t="s">
        <v>93</v>
      </c>
      <c r="B26" s="4" t="s">
        <v>39</v>
      </c>
      <c r="C26" s="22">
        <v>79635499</v>
      </c>
      <c r="D26" s="14">
        <v>-17862092.129999999</v>
      </c>
      <c r="E26" s="22">
        <v>14688355.869999999</v>
      </c>
      <c r="F26" s="14">
        <v>14688355.869999999</v>
      </c>
      <c r="G26" s="14">
        <v>8777542.7200000007</v>
      </c>
      <c r="H26" s="14">
        <v>47085051</v>
      </c>
      <c r="I26" s="20" t="str">
        <f t="shared" si="7"/>
        <v>B106</v>
      </c>
      <c r="J26">
        <f t="shared" si="8"/>
        <v>106</v>
      </c>
      <c r="K26" s="26" t="str">
        <f t="shared" ca="1" si="0"/>
        <v>UNIVERSIDAD TECNOLÓGICA DEL ORIENTE DE MICHOACÁN</v>
      </c>
      <c r="L26">
        <f t="shared" ca="1" si="1"/>
        <v>4015888</v>
      </c>
      <c r="M26">
        <f t="shared" ca="1" si="2"/>
        <v>-273767</v>
      </c>
      <c r="N26">
        <f t="shared" ca="1" si="3"/>
        <v>1734175</v>
      </c>
      <c r="O26">
        <f t="shared" ca="1" si="4"/>
        <v>1734175</v>
      </c>
      <c r="P26">
        <f t="shared" ca="1" si="5"/>
        <v>1734175</v>
      </c>
      <c r="Q26">
        <f t="shared" ca="1" si="6"/>
        <v>2007946</v>
      </c>
    </row>
    <row r="27" spans="1:17" x14ac:dyDescent="0.2">
      <c r="A27" s="4" t="s">
        <v>93</v>
      </c>
      <c r="B27" s="4" t="s">
        <v>40</v>
      </c>
      <c r="C27" s="22">
        <v>71496597</v>
      </c>
      <c r="D27" s="14">
        <v>-5920232.9800000004</v>
      </c>
      <c r="E27" s="22">
        <v>28315109.02</v>
      </c>
      <c r="F27" s="14">
        <v>28315109.02</v>
      </c>
      <c r="G27" s="14">
        <v>17988409</v>
      </c>
      <c r="H27" s="14">
        <v>37261255</v>
      </c>
      <c r="I27" s="20" t="str">
        <f t="shared" si="7"/>
        <v>B107</v>
      </c>
      <c r="J27">
        <f t="shared" si="8"/>
        <v>107</v>
      </c>
      <c r="K27" s="26">
        <f t="shared" ca="1" si="0"/>
        <v>0</v>
      </c>
      <c r="L27">
        <f t="shared" ca="1" si="1"/>
        <v>0</v>
      </c>
      <c r="M27">
        <f t="shared" ca="1" si="2"/>
        <v>0</v>
      </c>
      <c r="N27">
        <f t="shared" ca="1" si="3"/>
        <v>0</v>
      </c>
      <c r="O27">
        <f t="shared" ca="1" si="4"/>
        <v>0</v>
      </c>
      <c r="P27">
        <f t="shared" ca="1" si="5"/>
        <v>0</v>
      </c>
      <c r="Q27">
        <f t="shared" ca="1" si="6"/>
        <v>0</v>
      </c>
    </row>
    <row r="28" spans="1:17" x14ac:dyDescent="0.2">
      <c r="A28" s="4" t="s">
        <v>93</v>
      </c>
      <c r="B28" s="4" t="s">
        <v>41</v>
      </c>
      <c r="C28" s="22">
        <v>34731796</v>
      </c>
      <c r="D28" s="14">
        <v>-5607122.7199999997</v>
      </c>
      <c r="E28" s="22">
        <v>10612121.279999999</v>
      </c>
      <c r="F28" s="14">
        <v>10612121.279999999</v>
      </c>
      <c r="G28" s="14">
        <v>8381932.3399999999</v>
      </c>
      <c r="H28" s="14">
        <v>18512552</v>
      </c>
      <c r="I28" s="20" t="str">
        <f t="shared" si="7"/>
        <v>B108</v>
      </c>
      <c r="J28">
        <f t="shared" si="8"/>
        <v>108</v>
      </c>
      <c r="K28" s="26">
        <f t="shared" ca="1" si="0"/>
        <v>0</v>
      </c>
      <c r="L28">
        <f t="shared" ca="1" si="1"/>
        <v>0</v>
      </c>
      <c r="M28">
        <f t="shared" ca="1" si="2"/>
        <v>0</v>
      </c>
      <c r="N28">
        <f t="shared" ca="1" si="3"/>
        <v>0</v>
      </c>
      <c r="O28">
        <f t="shared" ca="1" si="4"/>
        <v>0</v>
      </c>
      <c r="P28">
        <f t="shared" ca="1" si="5"/>
        <v>0</v>
      </c>
      <c r="Q28">
        <f t="shared" ca="1" si="6"/>
        <v>0</v>
      </c>
    </row>
    <row r="29" spans="1:17" x14ac:dyDescent="0.2">
      <c r="A29" s="4" t="s">
        <v>93</v>
      </c>
      <c r="B29" s="4" t="s">
        <v>42</v>
      </c>
      <c r="C29" s="22">
        <v>69420890</v>
      </c>
      <c r="D29" s="14">
        <v>604592.47</v>
      </c>
      <c r="E29" s="22">
        <v>33135966.469999999</v>
      </c>
      <c r="F29" s="14">
        <v>33135966.469999999</v>
      </c>
      <c r="G29" s="14">
        <v>28905554.98</v>
      </c>
      <c r="H29" s="14">
        <v>36889516</v>
      </c>
      <c r="I29" s="20" t="str">
        <f t="shared" si="7"/>
        <v>B109</v>
      </c>
      <c r="J29">
        <f t="shared" si="8"/>
        <v>109</v>
      </c>
      <c r="K29" s="26">
        <f t="shared" ca="1" si="0"/>
        <v>0</v>
      </c>
      <c r="L29">
        <f t="shared" ca="1" si="1"/>
        <v>0</v>
      </c>
      <c r="M29">
        <f t="shared" ca="1" si="2"/>
        <v>0</v>
      </c>
      <c r="N29">
        <f t="shared" ca="1" si="3"/>
        <v>0</v>
      </c>
      <c r="O29">
        <f t="shared" ca="1" si="4"/>
        <v>0</v>
      </c>
      <c r="P29">
        <f t="shared" ca="1" si="5"/>
        <v>0</v>
      </c>
      <c r="Q29">
        <f t="shared" ca="1" si="6"/>
        <v>0</v>
      </c>
    </row>
    <row r="30" spans="1:17" x14ac:dyDescent="0.2">
      <c r="A30" s="4" t="s">
        <v>93</v>
      </c>
      <c r="B30" s="4" t="s">
        <v>43</v>
      </c>
      <c r="C30" s="22">
        <v>24007596</v>
      </c>
      <c r="D30" s="14">
        <v>1259386.6399999999</v>
      </c>
      <c r="E30" s="22">
        <v>12195146.640000001</v>
      </c>
      <c r="F30" s="14">
        <v>12195146.640000001</v>
      </c>
      <c r="G30" s="14">
        <v>10347606.99</v>
      </c>
      <c r="H30" s="14">
        <v>13071836</v>
      </c>
      <c r="I30" s="20" t="str">
        <f t="shared" si="7"/>
        <v>B110</v>
      </c>
      <c r="J30">
        <f t="shared" si="8"/>
        <v>110</v>
      </c>
      <c r="K30" s="26">
        <f t="shared" ca="1" si="0"/>
        <v>0</v>
      </c>
      <c r="L30">
        <f t="shared" ca="1" si="1"/>
        <v>0</v>
      </c>
      <c r="M30">
        <f t="shared" ca="1" si="2"/>
        <v>0</v>
      </c>
      <c r="N30">
        <f t="shared" ca="1" si="3"/>
        <v>0</v>
      </c>
      <c r="O30">
        <f t="shared" ca="1" si="4"/>
        <v>0</v>
      </c>
      <c r="P30">
        <f t="shared" ca="1" si="5"/>
        <v>0</v>
      </c>
      <c r="Q30">
        <f t="shared" ca="1" si="6"/>
        <v>0</v>
      </c>
    </row>
    <row r="31" spans="1:17" x14ac:dyDescent="0.2">
      <c r="A31" s="4" t="s">
        <v>93</v>
      </c>
      <c r="B31" s="4" t="s">
        <v>44</v>
      </c>
      <c r="C31" s="22">
        <v>47969790</v>
      </c>
      <c r="D31" s="14">
        <v>-6658.37</v>
      </c>
      <c r="E31" s="22">
        <v>22270718.629999999</v>
      </c>
      <c r="F31" s="14">
        <v>22270718.629999999</v>
      </c>
      <c r="G31" s="14">
        <v>19091690.48</v>
      </c>
      <c r="H31" s="14">
        <v>25692413</v>
      </c>
      <c r="I31" s="20" t="str">
        <f t="shared" si="7"/>
        <v>B111</v>
      </c>
      <c r="J31">
        <f t="shared" si="8"/>
        <v>111</v>
      </c>
      <c r="K31" s="26">
        <f t="shared" ca="1" si="0"/>
        <v>0</v>
      </c>
      <c r="L31">
        <f t="shared" ca="1" si="1"/>
        <v>0</v>
      </c>
      <c r="M31">
        <f t="shared" ca="1" si="2"/>
        <v>0</v>
      </c>
      <c r="N31">
        <f t="shared" ca="1" si="3"/>
        <v>0</v>
      </c>
      <c r="O31">
        <f t="shared" ca="1" si="4"/>
        <v>0</v>
      </c>
      <c r="P31">
        <f t="shared" ca="1" si="5"/>
        <v>0</v>
      </c>
      <c r="Q31">
        <f t="shared" ca="1" si="6"/>
        <v>0</v>
      </c>
    </row>
    <row r="32" spans="1:17" x14ac:dyDescent="0.2">
      <c r="A32" s="4" t="s">
        <v>93</v>
      </c>
      <c r="B32" s="4" t="s">
        <v>45</v>
      </c>
      <c r="C32" s="22">
        <v>987083553</v>
      </c>
      <c r="D32" s="14">
        <v>-12874998</v>
      </c>
      <c r="E32" s="22">
        <v>437232048</v>
      </c>
      <c r="F32" s="14">
        <v>437232048</v>
      </c>
      <c r="G32" s="14">
        <v>437232048</v>
      </c>
      <c r="H32" s="14">
        <v>536976507</v>
      </c>
      <c r="I32" s="20" t="str">
        <f t="shared" si="7"/>
        <v>B112</v>
      </c>
      <c r="J32">
        <f t="shared" si="8"/>
        <v>112</v>
      </c>
      <c r="K32" s="26">
        <f t="shared" ca="1" si="0"/>
        <v>0</v>
      </c>
      <c r="L32">
        <f t="shared" ca="1" si="1"/>
        <v>0</v>
      </c>
      <c r="M32">
        <f t="shared" ca="1" si="2"/>
        <v>0</v>
      </c>
      <c r="N32">
        <f t="shared" ca="1" si="3"/>
        <v>0</v>
      </c>
      <c r="O32">
        <f t="shared" ca="1" si="4"/>
        <v>0</v>
      </c>
      <c r="P32">
        <f t="shared" ca="1" si="5"/>
        <v>0</v>
      </c>
      <c r="Q32">
        <f t="shared" ca="1" si="6"/>
        <v>0</v>
      </c>
    </row>
    <row r="33" spans="1:17" x14ac:dyDescent="0.2">
      <c r="A33" s="4" t="s">
        <v>93</v>
      </c>
      <c r="B33" s="4" t="s">
        <v>46</v>
      </c>
      <c r="C33" s="22">
        <v>371624262</v>
      </c>
      <c r="D33" s="14">
        <v>-24452948.640000001</v>
      </c>
      <c r="E33" s="22">
        <v>151828190.36000001</v>
      </c>
      <c r="F33" s="14">
        <v>151828190.36000001</v>
      </c>
      <c r="G33" s="14">
        <v>111200801.45999999</v>
      </c>
      <c r="H33" s="14">
        <v>195343123</v>
      </c>
      <c r="I33" s="20" t="str">
        <f t="shared" si="7"/>
        <v>B113</v>
      </c>
      <c r="J33">
        <f t="shared" si="8"/>
        <v>113</v>
      </c>
      <c r="K33" s="26">
        <f t="shared" ca="1" si="0"/>
        <v>0</v>
      </c>
      <c r="L33">
        <f t="shared" ca="1" si="1"/>
        <v>0</v>
      </c>
      <c r="M33">
        <f t="shared" ca="1" si="2"/>
        <v>0</v>
      </c>
      <c r="N33">
        <f t="shared" ca="1" si="3"/>
        <v>0</v>
      </c>
      <c r="O33">
        <f t="shared" ca="1" si="4"/>
        <v>0</v>
      </c>
      <c r="P33">
        <f t="shared" ca="1" si="5"/>
        <v>0</v>
      </c>
      <c r="Q33">
        <f t="shared" ca="1" si="6"/>
        <v>0</v>
      </c>
    </row>
    <row r="34" spans="1:17" x14ac:dyDescent="0.2">
      <c r="A34" s="4" t="s">
        <v>93</v>
      </c>
      <c r="B34" s="4" t="s">
        <v>47</v>
      </c>
      <c r="C34" s="22">
        <v>679999839</v>
      </c>
      <c r="D34" s="14">
        <v>113012787</v>
      </c>
      <c r="E34" s="22">
        <v>507331794</v>
      </c>
      <c r="F34" s="14">
        <v>507331794</v>
      </c>
      <c r="G34" s="14">
        <v>471201440</v>
      </c>
      <c r="H34" s="14">
        <v>285680832</v>
      </c>
      <c r="I34" s="20" t="str">
        <f t="shared" si="7"/>
        <v>B114</v>
      </c>
      <c r="J34">
        <f t="shared" si="8"/>
        <v>114</v>
      </c>
      <c r="K34" s="26">
        <f t="shared" ca="1" si="0"/>
        <v>0</v>
      </c>
      <c r="L34">
        <f t="shared" ca="1" si="1"/>
        <v>0</v>
      </c>
      <c r="M34">
        <f t="shared" ca="1" si="2"/>
        <v>0</v>
      </c>
      <c r="N34">
        <f t="shared" ca="1" si="3"/>
        <v>0</v>
      </c>
      <c r="O34">
        <f t="shared" ca="1" si="4"/>
        <v>0</v>
      </c>
      <c r="P34">
        <f t="shared" ca="1" si="5"/>
        <v>0</v>
      </c>
      <c r="Q34">
        <f t="shared" ca="1" si="6"/>
        <v>0</v>
      </c>
    </row>
    <row r="35" spans="1:17" x14ac:dyDescent="0.2">
      <c r="A35" s="4" t="s">
        <v>93</v>
      </c>
      <c r="B35" s="4" t="s">
        <v>48</v>
      </c>
      <c r="C35" s="22">
        <v>99702040</v>
      </c>
      <c r="D35" s="13">
        <v>0</v>
      </c>
      <c r="E35" s="22">
        <v>49851018</v>
      </c>
      <c r="F35" s="14">
        <v>49851018</v>
      </c>
      <c r="G35" s="14">
        <v>49851018</v>
      </c>
      <c r="H35" s="14">
        <v>49851022</v>
      </c>
      <c r="I35" s="20" t="str">
        <f t="shared" si="7"/>
        <v>B115</v>
      </c>
      <c r="J35">
        <f t="shared" si="8"/>
        <v>115</v>
      </c>
      <c r="K35" s="26">
        <f t="shared" ca="1" si="0"/>
        <v>0</v>
      </c>
      <c r="L35">
        <f t="shared" ca="1" si="1"/>
        <v>0</v>
      </c>
      <c r="M35">
        <f t="shared" ca="1" si="2"/>
        <v>0</v>
      </c>
      <c r="N35">
        <f t="shared" ca="1" si="3"/>
        <v>0</v>
      </c>
      <c r="O35">
        <f t="shared" ca="1" si="4"/>
        <v>0</v>
      </c>
      <c r="P35">
        <f t="shared" ca="1" si="5"/>
        <v>0</v>
      </c>
      <c r="Q35">
        <f t="shared" ca="1" si="6"/>
        <v>0</v>
      </c>
    </row>
    <row r="36" spans="1:17" x14ac:dyDescent="0.2">
      <c r="A36" s="4" t="s">
        <v>93</v>
      </c>
      <c r="B36" s="4" t="s">
        <v>49</v>
      </c>
      <c r="C36" s="22">
        <v>118349442</v>
      </c>
      <c r="D36" s="13">
        <v>0</v>
      </c>
      <c r="E36" s="22">
        <v>59174718</v>
      </c>
      <c r="F36" s="14">
        <v>59174718</v>
      </c>
      <c r="G36" s="14">
        <v>59174718</v>
      </c>
      <c r="H36" s="14">
        <v>59174724</v>
      </c>
      <c r="I36" s="20" t="str">
        <f t="shared" si="7"/>
        <v>B116</v>
      </c>
      <c r="J36">
        <f t="shared" si="8"/>
        <v>116</v>
      </c>
      <c r="K36" s="26">
        <f t="shared" ca="1" si="0"/>
        <v>0</v>
      </c>
      <c r="L36">
        <f t="shared" ca="1" si="1"/>
        <v>0</v>
      </c>
      <c r="M36">
        <f t="shared" ca="1" si="2"/>
        <v>0</v>
      </c>
      <c r="N36">
        <f t="shared" ca="1" si="3"/>
        <v>0</v>
      </c>
      <c r="O36">
        <f t="shared" ca="1" si="4"/>
        <v>0</v>
      </c>
      <c r="P36">
        <f t="shared" ca="1" si="5"/>
        <v>0</v>
      </c>
      <c r="Q36">
        <f t="shared" ca="1" si="6"/>
        <v>0</v>
      </c>
    </row>
    <row r="37" spans="1:17" x14ac:dyDescent="0.2">
      <c r="A37" s="4" t="s">
        <v>93</v>
      </c>
      <c r="B37" s="4" t="s">
        <v>50</v>
      </c>
      <c r="C37" s="22">
        <v>23293575</v>
      </c>
      <c r="D37" s="14">
        <v>-1215599</v>
      </c>
      <c r="E37" s="22">
        <v>10431181</v>
      </c>
      <c r="F37" s="14">
        <v>10431181</v>
      </c>
      <c r="G37" s="14">
        <v>9823384</v>
      </c>
      <c r="H37" s="14">
        <v>11646795</v>
      </c>
      <c r="I37" s="20" t="str">
        <f t="shared" si="7"/>
        <v>B117</v>
      </c>
      <c r="J37">
        <f t="shared" si="8"/>
        <v>117</v>
      </c>
      <c r="K37" s="26">
        <f t="shared" ca="1" si="0"/>
        <v>0</v>
      </c>
      <c r="L37">
        <f t="shared" ca="1" si="1"/>
        <v>0</v>
      </c>
      <c r="M37">
        <f t="shared" ca="1" si="2"/>
        <v>0</v>
      </c>
      <c r="N37">
        <f t="shared" ca="1" si="3"/>
        <v>0</v>
      </c>
      <c r="O37">
        <f t="shared" ca="1" si="4"/>
        <v>0</v>
      </c>
      <c r="P37">
        <f t="shared" ca="1" si="5"/>
        <v>0</v>
      </c>
      <c r="Q37">
        <f t="shared" ca="1" si="6"/>
        <v>0</v>
      </c>
    </row>
    <row r="38" spans="1:17" x14ac:dyDescent="0.2">
      <c r="A38" s="4" t="s">
        <v>93</v>
      </c>
      <c r="B38" s="4" t="s">
        <v>51</v>
      </c>
      <c r="C38" s="22">
        <v>16165828</v>
      </c>
      <c r="D38" s="14">
        <v>-2709228.57</v>
      </c>
      <c r="E38" s="22">
        <v>4874627.43</v>
      </c>
      <c r="F38" s="14">
        <v>4874627.43</v>
      </c>
      <c r="G38" s="14">
        <v>3581888.63</v>
      </c>
      <c r="H38" s="14">
        <v>8581972</v>
      </c>
      <c r="I38" s="20" t="str">
        <f t="shared" si="7"/>
        <v>B118</v>
      </c>
      <c r="J38">
        <f t="shared" si="8"/>
        <v>118</v>
      </c>
      <c r="K38" s="26">
        <f t="shared" ca="1" si="0"/>
        <v>0</v>
      </c>
      <c r="L38">
        <f t="shared" ca="1" si="1"/>
        <v>0</v>
      </c>
      <c r="M38">
        <f t="shared" ca="1" si="2"/>
        <v>0</v>
      </c>
      <c r="N38">
        <f t="shared" ca="1" si="3"/>
        <v>0</v>
      </c>
      <c r="O38">
        <f t="shared" ca="1" si="4"/>
        <v>0</v>
      </c>
      <c r="P38">
        <f t="shared" ca="1" si="5"/>
        <v>0</v>
      </c>
      <c r="Q38">
        <f t="shared" ca="1" si="6"/>
        <v>0</v>
      </c>
    </row>
    <row r="39" spans="1:17" x14ac:dyDescent="0.2">
      <c r="A39" s="4" t="s">
        <v>93</v>
      </c>
      <c r="B39" s="4" t="s">
        <v>52</v>
      </c>
      <c r="C39" s="22">
        <v>159669164</v>
      </c>
      <c r="D39" s="14">
        <v>4835847.7699999996</v>
      </c>
      <c r="E39" s="22">
        <v>84670419.769999996</v>
      </c>
      <c r="F39" s="14">
        <v>84670419.769999996</v>
      </c>
      <c r="G39" s="14">
        <v>84270420.769999996</v>
      </c>
      <c r="H39" s="14">
        <v>79834592</v>
      </c>
      <c r="I39" s="20" t="str">
        <f t="shared" si="7"/>
        <v>B119</v>
      </c>
      <c r="J39">
        <f t="shared" si="8"/>
        <v>119</v>
      </c>
      <c r="K39" s="26">
        <f t="shared" ca="1" si="0"/>
        <v>0</v>
      </c>
      <c r="L39">
        <f t="shared" ca="1" si="1"/>
        <v>0</v>
      </c>
      <c r="M39">
        <f t="shared" ca="1" si="2"/>
        <v>0</v>
      </c>
      <c r="N39">
        <f t="shared" ca="1" si="3"/>
        <v>0</v>
      </c>
      <c r="O39">
        <f t="shared" ca="1" si="4"/>
        <v>0</v>
      </c>
      <c r="P39">
        <f t="shared" ca="1" si="5"/>
        <v>0</v>
      </c>
      <c r="Q39">
        <f t="shared" ca="1" si="6"/>
        <v>0</v>
      </c>
    </row>
    <row r="40" spans="1:17" x14ac:dyDescent="0.2">
      <c r="A40" s="4" t="s">
        <v>93</v>
      </c>
      <c r="B40" s="4" t="s">
        <v>53</v>
      </c>
      <c r="C40" s="22">
        <v>38290916</v>
      </c>
      <c r="D40" s="14">
        <v>-41551.230000000003</v>
      </c>
      <c r="E40" s="22">
        <v>17838842.77</v>
      </c>
      <c r="F40" s="14">
        <v>17838842.77</v>
      </c>
      <c r="G40" s="14">
        <v>14033034.939999999</v>
      </c>
      <c r="H40" s="14">
        <v>20410522</v>
      </c>
      <c r="I40" s="20" t="str">
        <f t="shared" si="7"/>
        <v>B120</v>
      </c>
      <c r="J40">
        <f t="shared" si="8"/>
        <v>120</v>
      </c>
      <c r="K40" s="26">
        <f t="shared" ca="1" si="0"/>
        <v>0</v>
      </c>
      <c r="L40">
        <f t="shared" ca="1" si="1"/>
        <v>0</v>
      </c>
      <c r="M40">
        <f t="shared" ca="1" si="2"/>
        <v>0</v>
      </c>
      <c r="N40">
        <f t="shared" ca="1" si="3"/>
        <v>0</v>
      </c>
      <c r="O40">
        <f t="shared" ca="1" si="4"/>
        <v>0</v>
      </c>
      <c r="P40">
        <f t="shared" ca="1" si="5"/>
        <v>0</v>
      </c>
      <c r="Q40">
        <f t="shared" ca="1" si="6"/>
        <v>0</v>
      </c>
    </row>
    <row r="41" spans="1:17" x14ac:dyDescent="0.2">
      <c r="A41" s="4" t="s">
        <v>93</v>
      </c>
      <c r="B41" s="4" t="s">
        <v>54</v>
      </c>
      <c r="C41" s="22">
        <v>108004443</v>
      </c>
      <c r="D41" s="14">
        <v>-1174924.3400000001</v>
      </c>
      <c r="E41" s="22">
        <v>49921947.659999996</v>
      </c>
      <c r="F41" s="14">
        <v>49921947.659999996</v>
      </c>
      <c r="G41" s="14">
        <v>44483570.649999999</v>
      </c>
      <c r="H41" s="14">
        <v>56907571</v>
      </c>
      <c r="I41" s="20" t="str">
        <f t="shared" si="7"/>
        <v>B121</v>
      </c>
      <c r="J41">
        <f t="shared" si="8"/>
        <v>121</v>
      </c>
      <c r="K41" s="26">
        <f t="shared" ca="1" si="0"/>
        <v>0</v>
      </c>
      <c r="L41">
        <f t="shared" ca="1" si="1"/>
        <v>0</v>
      </c>
      <c r="M41">
        <f t="shared" ca="1" si="2"/>
        <v>0</v>
      </c>
      <c r="N41">
        <f t="shared" ca="1" si="3"/>
        <v>0</v>
      </c>
      <c r="O41">
        <f t="shared" ca="1" si="4"/>
        <v>0</v>
      </c>
      <c r="P41">
        <f t="shared" ca="1" si="5"/>
        <v>0</v>
      </c>
      <c r="Q41">
        <f t="shared" ca="1" si="6"/>
        <v>0</v>
      </c>
    </row>
    <row r="42" spans="1:17" x14ac:dyDescent="0.2">
      <c r="A42" s="4" t="s">
        <v>93</v>
      </c>
      <c r="B42" s="4" t="s">
        <v>55</v>
      </c>
      <c r="C42" s="22">
        <v>57811355</v>
      </c>
      <c r="D42" s="14">
        <v>-426230.84</v>
      </c>
      <c r="E42" s="22">
        <v>27479784.16</v>
      </c>
      <c r="F42" s="14">
        <v>27479784.16</v>
      </c>
      <c r="G42" s="14">
        <v>22106927.329999998</v>
      </c>
      <c r="H42" s="14">
        <v>29905340</v>
      </c>
      <c r="I42" s="20" t="str">
        <f t="shared" si="7"/>
        <v>B122</v>
      </c>
      <c r="J42">
        <f t="shared" si="8"/>
        <v>122</v>
      </c>
      <c r="K42" s="26">
        <f t="shared" ca="1" si="0"/>
        <v>0</v>
      </c>
      <c r="L42">
        <f t="shared" ca="1" si="1"/>
        <v>0</v>
      </c>
      <c r="M42">
        <f t="shared" ca="1" si="2"/>
        <v>0</v>
      </c>
      <c r="N42">
        <f t="shared" ca="1" si="3"/>
        <v>0</v>
      </c>
      <c r="O42">
        <f t="shared" ca="1" si="4"/>
        <v>0</v>
      </c>
      <c r="P42">
        <f t="shared" ca="1" si="5"/>
        <v>0</v>
      </c>
      <c r="Q42">
        <f t="shared" ca="1" si="6"/>
        <v>0</v>
      </c>
    </row>
    <row r="43" spans="1:17" x14ac:dyDescent="0.2">
      <c r="A43" s="4" t="s">
        <v>93</v>
      </c>
      <c r="B43" s="4" t="s">
        <v>56</v>
      </c>
      <c r="C43" s="22">
        <v>656479407</v>
      </c>
      <c r="D43" s="14">
        <v>57686018</v>
      </c>
      <c r="E43" s="22">
        <v>320277770</v>
      </c>
      <c r="F43" s="14">
        <v>320277770</v>
      </c>
      <c r="G43" s="14">
        <v>318486082</v>
      </c>
      <c r="H43" s="14">
        <v>393887655</v>
      </c>
      <c r="I43" s="20" t="str">
        <f t="shared" si="7"/>
        <v>B123</v>
      </c>
      <c r="J43">
        <f t="shared" si="8"/>
        <v>123</v>
      </c>
      <c r="K43" s="26">
        <f t="shared" ca="1" si="0"/>
        <v>0</v>
      </c>
      <c r="L43">
        <f t="shared" ca="1" si="1"/>
        <v>0</v>
      </c>
      <c r="M43">
        <f t="shared" ca="1" si="2"/>
        <v>0</v>
      </c>
      <c r="N43">
        <f t="shared" ca="1" si="3"/>
        <v>0</v>
      </c>
      <c r="O43">
        <f t="shared" ca="1" si="4"/>
        <v>0</v>
      </c>
      <c r="P43">
        <f t="shared" ca="1" si="5"/>
        <v>0</v>
      </c>
      <c r="Q43">
        <f t="shared" ca="1" si="6"/>
        <v>0</v>
      </c>
    </row>
    <row r="44" spans="1:17" x14ac:dyDescent="0.2">
      <c r="A44" s="4" t="s">
        <v>93</v>
      </c>
      <c r="B44" s="4" t="s">
        <v>57</v>
      </c>
      <c r="C44" s="22">
        <v>85660469</v>
      </c>
      <c r="D44" s="14">
        <v>7500000</v>
      </c>
      <c r="E44" s="22">
        <v>54078918</v>
      </c>
      <c r="F44" s="14">
        <v>54078918</v>
      </c>
      <c r="G44" s="14">
        <v>54078918</v>
      </c>
      <c r="H44" s="14">
        <v>39081551</v>
      </c>
      <c r="I44" s="20" t="str">
        <f t="shared" si="7"/>
        <v>B124</v>
      </c>
      <c r="J44">
        <f t="shared" si="8"/>
        <v>124</v>
      </c>
      <c r="K44" s="26">
        <f t="shared" ca="1" si="0"/>
        <v>0</v>
      </c>
      <c r="L44">
        <f t="shared" ca="1" si="1"/>
        <v>0</v>
      </c>
      <c r="M44">
        <f t="shared" ca="1" si="2"/>
        <v>0</v>
      </c>
      <c r="N44">
        <f t="shared" ca="1" si="3"/>
        <v>0</v>
      </c>
      <c r="O44">
        <f t="shared" ca="1" si="4"/>
        <v>0</v>
      </c>
      <c r="P44">
        <f t="shared" ca="1" si="5"/>
        <v>0</v>
      </c>
      <c r="Q44">
        <f t="shared" ca="1" si="6"/>
        <v>0</v>
      </c>
    </row>
    <row r="45" spans="1:17" x14ac:dyDescent="0.2">
      <c r="A45" s="4" t="s">
        <v>93</v>
      </c>
      <c r="B45" s="4" t="s">
        <v>58</v>
      </c>
      <c r="C45" s="22">
        <v>30212684</v>
      </c>
      <c r="D45" s="14">
        <v>7553177</v>
      </c>
      <c r="E45" s="22">
        <v>22659515</v>
      </c>
      <c r="F45" s="14">
        <v>22659515</v>
      </c>
      <c r="G45" s="14">
        <v>22659515</v>
      </c>
      <c r="H45" s="14">
        <v>15106346</v>
      </c>
      <c r="I45" s="20" t="str">
        <f t="shared" si="7"/>
        <v>B125</v>
      </c>
      <c r="J45">
        <f t="shared" si="8"/>
        <v>125</v>
      </c>
      <c r="K45" s="26">
        <f t="shared" ca="1" si="0"/>
        <v>0</v>
      </c>
      <c r="L45">
        <f t="shared" ca="1" si="1"/>
        <v>0</v>
      </c>
      <c r="M45">
        <f t="shared" ca="1" si="2"/>
        <v>0</v>
      </c>
      <c r="N45">
        <f t="shared" ca="1" si="3"/>
        <v>0</v>
      </c>
      <c r="O45">
        <f t="shared" ca="1" si="4"/>
        <v>0</v>
      </c>
      <c r="P45">
        <f t="shared" ca="1" si="5"/>
        <v>0</v>
      </c>
      <c r="Q45">
        <f t="shared" ca="1" si="6"/>
        <v>0</v>
      </c>
    </row>
    <row r="46" spans="1:17" x14ac:dyDescent="0.2">
      <c r="A46" s="4" t="s">
        <v>93</v>
      </c>
      <c r="B46" s="4" t="s">
        <v>59</v>
      </c>
      <c r="C46" s="22">
        <v>482252863</v>
      </c>
      <c r="D46" s="14">
        <v>-2398295</v>
      </c>
      <c r="E46" s="22">
        <v>191412259</v>
      </c>
      <c r="F46" s="14">
        <v>191412259</v>
      </c>
      <c r="G46" s="14">
        <v>189030654</v>
      </c>
      <c r="H46" s="14">
        <v>288442309</v>
      </c>
      <c r="I46" s="20" t="str">
        <f t="shared" si="7"/>
        <v>B126</v>
      </c>
      <c r="J46">
        <f t="shared" si="8"/>
        <v>126</v>
      </c>
      <c r="K46" s="26">
        <f t="shared" ca="1" si="0"/>
        <v>0</v>
      </c>
      <c r="L46">
        <f t="shared" ca="1" si="1"/>
        <v>0</v>
      </c>
      <c r="M46">
        <f t="shared" ca="1" si="2"/>
        <v>0</v>
      </c>
      <c r="N46">
        <f t="shared" ca="1" si="3"/>
        <v>0</v>
      </c>
      <c r="O46">
        <f t="shared" ca="1" si="4"/>
        <v>0</v>
      </c>
      <c r="P46">
        <f t="shared" ca="1" si="5"/>
        <v>0</v>
      </c>
      <c r="Q46">
        <f t="shared" ca="1" si="6"/>
        <v>0</v>
      </c>
    </row>
    <row r="47" spans="1:17" x14ac:dyDescent="0.2">
      <c r="A47" s="4" t="s">
        <v>93</v>
      </c>
      <c r="B47" s="4" t="s">
        <v>142</v>
      </c>
      <c r="C47" s="22">
        <v>85057477</v>
      </c>
      <c r="D47" s="14">
        <v>4107720</v>
      </c>
      <c r="E47" s="22">
        <v>43714311</v>
      </c>
      <c r="F47" s="14">
        <v>43714311</v>
      </c>
      <c r="G47" s="14">
        <v>43273419</v>
      </c>
      <c r="H47" s="14">
        <v>45450886</v>
      </c>
      <c r="I47" s="20" t="str">
        <f t="shared" si="7"/>
        <v>B127</v>
      </c>
      <c r="J47">
        <f t="shared" si="8"/>
        <v>127</v>
      </c>
      <c r="K47" s="26">
        <f t="shared" ca="1" si="0"/>
        <v>0</v>
      </c>
      <c r="L47">
        <f t="shared" ca="1" si="1"/>
        <v>0</v>
      </c>
      <c r="M47">
        <f t="shared" ca="1" si="2"/>
        <v>0</v>
      </c>
      <c r="N47">
        <f t="shared" ca="1" si="3"/>
        <v>0</v>
      </c>
      <c r="O47">
        <f t="shared" ca="1" si="4"/>
        <v>0</v>
      </c>
      <c r="P47">
        <f t="shared" ca="1" si="5"/>
        <v>0</v>
      </c>
      <c r="Q47">
        <f t="shared" ca="1" si="6"/>
        <v>0</v>
      </c>
    </row>
    <row r="48" spans="1:17" x14ac:dyDescent="0.2">
      <c r="A48" s="4" t="s">
        <v>93</v>
      </c>
      <c r="B48" s="4" t="s">
        <v>81</v>
      </c>
      <c r="C48" s="22">
        <v>37857828</v>
      </c>
      <c r="D48" s="14">
        <v>-780200.08</v>
      </c>
      <c r="E48" s="22">
        <v>16822608.920000002</v>
      </c>
      <c r="F48" s="14">
        <v>16822608.920000002</v>
      </c>
      <c r="G48" s="14">
        <v>16721237.300000001</v>
      </c>
      <c r="H48" s="14">
        <v>20255019</v>
      </c>
      <c r="I48" s="20" t="str">
        <f t="shared" si="7"/>
        <v>B128</v>
      </c>
      <c r="J48">
        <f t="shared" si="8"/>
        <v>128</v>
      </c>
      <c r="K48" s="26">
        <f t="shared" ca="1" si="0"/>
        <v>0</v>
      </c>
      <c r="L48">
        <f t="shared" ca="1" si="1"/>
        <v>0</v>
      </c>
      <c r="M48">
        <f t="shared" ca="1" si="2"/>
        <v>0</v>
      </c>
      <c r="N48">
        <f t="shared" ca="1" si="3"/>
        <v>0</v>
      </c>
      <c r="O48">
        <f t="shared" ca="1" si="4"/>
        <v>0</v>
      </c>
      <c r="P48">
        <f t="shared" ca="1" si="5"/>
        <v>0</v>
      </c>
      <c r="Q48">
        <f t="shared" ca="1" si="6"/>
        <v>0</v>
      </c>
    </row>
    <row r="49" spans="1:17" x14ac:dyDescent="0.2">
      <c r="A49" s="4" t="s">
        <v>93</v>
      </c>
      <c r="B49" s="4" t="s">
        <v>60</v>
      </c>
      <c r="C49" s="22">
        <v>39878968</v>
      </c>
      <c r="D49" s="13">
        <v>0</v>
      </c>
      <c r="E49" s="22">
        <v>19939476</v>
      </c>
      <c r="F49" s="14">
        <v>19939476</v>
      </c>
      <c r="G49" s="14">
        <v>19939476</v>
      </c>
      <c r="H49" s="14">
        <v>19939492</v>
      </c>
      <c r="I49" s="20" t="str">
        <f t="shared" si="7"/>
        <v>B129</v>
      </c>
      <c r="J49">
        <f t="shared" si="8"/>
        <v>129</v>
      </c>
      <c r="K49" s="26">
        <f t="shared" ca="1" si="0"/>
        <v>0</v>
      </c>
      <c r="L49">
        <f t="shared" ca="1" si="1"/>
        <v>0</v>
      </c>
      <c r="M49">
        <f t="shared" ca="1" si="2"/>
        <v>0</v>
      </c>
      <c r="N49">
        <f t="shared" ca="1" si="3"/>
        <v>0</v>
      </c>
      <c r="O49">
        <f t="shared" ca="1" si="4"/>
        <v>0</v>
      </c>
      <c r="P49">
        <f t="shared" ca="1" si="5"/>
        <v>0</v>
      </c>
      <c r="Q49">
        <f t="shared" ca="1" si="6"/>
        <v>0</v>
      </c>
    </row>
    <row r="50" spans="1:17" x14ac:dyDescent="0.2">
      <c r="A50" s="4" t="s">
        <v>93</v>
      </c>
      <c r="B50" s="4" t="s">
        <v>143</v>
      </c>
      <c r="C50" s="22">
        <v>25236503</v>
      </c>
      <c r="D50" s="14">
        <v>1563814.6</v>
      </c>
      <c r="E50" s="22">
        <v>13827272.6</v>
      </c>
      <c r="F50" s="14">
        <v>13827272.6</v>
      </c>
      <c r="G50" s="14">
        <v>12986639.869999999</v>
      </c>
      <c r="H50" s="14">
        <v>12973045</v>
      </c>
      <c r="I50" s="20" t="str">
        <f t="shared" si="7"/>
        <v>B130</v>
      </c>
      <c r="J50">
        <f t="shared" si="8"/>
        <v>130</v>
      </c>
      <c r="K50" s="26">
        <f t="shared" ca="1" si="0"/>
        <v>0</v>
      </c>
      <c r="L50">
        <f t="shared" ca="1" si="1"/>
        <v>0</v>
      </c>
      <c r="M50">
        <f t="shared" ca="1" si="2"/>
        <v>0</v>
      </c>
      <c r="N50">
        <f t="shared" ca="1" si="3"/>
        <v>0</v>
      </c>
      <c r="O50">
        <f t="shared" ca="1" si="4"/>
        <v>0</v>
      </c>
      <c r="P50">
        <f t="shared" ca="1" si="5"/>
        <v>0</v>
      </c>
      <c r="Q50">
        <f t="shared" ca="1" si="6"/>
        <v>0</v>
      </c>
    </row>
    <row r="51" spans="1:17" x14ac:dyDescent="0.2">
      <c r="A51" s="4" t="s">
        <v>93</v>
      </c>
      <c r="B51" s="4" t="s">
        <v>61</v>
      </c>
      <c r="C51" s="22">
        <v>18397586</v>
      </c>
      <c r="D51" s="14">
        <v>9198800</v>
      </c>
      <c r="E51" s="22">
        <v>18397586</v>
      </c>
      <c r="F51" s="14">
        <v>18397586</v>
      </c>
      <c r="G51" s="14">
        <v>18397586</v>
      </c>
      <c r="H51" s="14">
        <v>9198800</v>
      </c>
      <c r="I51" s="20" t="str">
        <f t="shared" si="7"/>
        <v>B131</v>
      </c>
      <c r="J51">
        <f t="shared" si="8"/>
        <v>131</v>
      </c>
      <c r="K51" s="26">
        <f t="shared" ca="1" si="0"/>
        <v>0</v>
      </c>
      <c r="L51">
        <f t="shared" ca="1" si="1"/>
        <v>0</v>
      </c>
      <c r="M51">
        <f t="shared" ca="1" si="2"/>
        <v>0</v>
      </c>
      <c r="N51">
        <f t="shared" ca="1" si="3"/>
        <v>0</v>
      </c>
      <c r="O51">
        <f t="shared" ca="1" si="4"/>
        <v>0</v>
      </c>
      <c r="P51">
        <f t="shared" ca="1" si="5"/>
        <v>0</v>
      </c>
      <c r="Q51">
        <f t="shared" ca="1" si="6"/>
        <v>0</v>
      </c>
    </row>
    <row r="52" spans="1:17" x14ac:dyDescent="0.2">
      <c r="A52" s="4" t="s">
        <v>93</v>
      </c>
      <c r="B52" s="4" t="s">
        <v>62</v>
      </c>
      <c r="C52" s="22">
        <v>22965214</v>
      </c>
      <c r="D52" s="14">
        <v>-3805454.56</v>
      </c>
      <c r="E52" s="22">
        <v>8602782.4399999995</v>
      </c>
      <c r="F52" s="14">
        <v>8602782.4399999995</v>
      </c>
      <c r="G52" s="14">
        <v>7403192.1699999999</v>
      </c>
      <c r="H52" s="14">
        <v>10556977</v>
      </c>
      <c r="I52" s="20" t="str">
        <f t="shared" si="7"/>
        <v>B132</v>
      </c>
      <c r="J52">
        <f t="shared" si="8"/>
        <v>132</v>
      </c>
      <c r="K52" s="26">
        <f t="shared" ca="1" si="0"/>
        <v>0</v>
      </c>
      <c r="L52">
        <f t="shared" ca="1" si="1"/>
        <v>0</v>
      </c>
      <c r="M52">
        <f t="shared" ca="1" si="2"/>
        <v>0</v>
      </c>
      <c r="N52">
        <f t="shared" ca="1" si="3"/>
        <v>0</v>
      </c>
      <c r="O52">
        <f t="shared" ca="1" si="4"/>
        <v>0</v>
      </c>
      <c r="P52">
        <f t="shared" ca="1" si="5"/>
        <v>0</v>
      </c>
      <c r="Q52">
        <f t="shared" ca="1" si="6"/>
        <v>0</v>
      </c>
    </row>
    <row r="53" spans="1:17" x14ac:dyDescent="0.2">
      <c r="A53" s="4" t="s">
        <v>93</v>
      </c>
      <c r="B53" s="4" t="s">
        <v>63</v>
      </c>
      <c r="C53" s="22">
        <v>4931920</v>
      </c>
      <c r="D53" s="14">
        <v>-172455</v>
      </c>
      <c r="E53" s="22">
        <v>2293497</v>
      </c>
      <c r="F53" s="14">
        <v>2293497</v>
      </c>
      <c r="G53" s="14">
        <v>2293497</v>
      </c>
      <c r="H53" s="14">
        <v>2465968</v>
      </c>
      <c r="I53" s="20" t="str">
        <f t="shared" si="7"/>
        <v>B133</v>
      </c>
      <c r="J53">
        <f t="shared" si="8"/>
        <v>133</v>
      </c>
      <c r="K53" s="26">
        <f t="shared" ca="1" si="0"/>
        <v>0</v>
      </c>
      <c r="L53">
        <f t="shared" ca="1" si="1"/>
        <v>0</v>
      </c>
      <c r="M53">
        <f t="shared" ca="1" si="2"/>
        <v>0</v>
      </c>
      <c r="N53">
        <f t="shared" ca="1" si="3"/>
        <v>0</v>
      </c>
      <c r="O53">
        <f t="shared" ca="1" si="4"/>
        <v>0</v>
      </c>
      <c r="P53">
        <f t="shared" ca="1" si="5"/>
        <v>0</v>
      </c>
      <c r="Q53">
        <f t="shared" ca="1" si="6"/>
        <v>0</v>
      </c>
    </row>
    <row r="54" spans="1:17" x14ac:dyDescent="0.2">
      <c r="A54" s="4" t="s">
        <v>93</v>
      </c>
      <c r="B54" s="4" t="s">
        <v>64</v>
      </c>
      <c r="C54" s="22">
        <v>69587273</v>
      </c>
      <c r="D54" s="14">
        <v>-2961460.4</v>
      </c>
      <c r="E54" s="22">
        <v>30400275.600000001</v>
      </c>
      <c r="F54" s="14">
        <v>30400275.600000001</v>
      </c>
      <c r="G54" s="14">
        <v>24849570.66</v>
      </c>
      <c r="H54" s="14">
        <v>36225537</v>
      </c>
      <c r="I54" s="20" t="str">
        <f t="shared" si="7"/>
        <v>B134</v>
      </c>
      <c r="J54">
        <f t="shared" si="8"/>
        <v>134</v>
      </c>
      <c r="K54" s="26">
        <f t="shared" ca="1" si="0"/>
        <v>0</v>
      </c>
      <c r="L54">
        <f t="shared" ca="1" si="1"/>
        <v>0</v>
      </c>
      <c r="M54">
        <f t="shared" ca="1" si="2"/>
        <v>0</v>
      </c>
      <c r="N54">
        <f t="shared" ca="1" si="3"/>
        <v>0</v>
      </c>
      <c r="O54">
        <f t="shared" ca="1" si="4"/>
        <v>0</v>
      </c>
      <c r="P54">
        <f t="shared" ca="1" si="5"/>
        <v>0</v>
      </c>
      <c r="Q54">
        <f t="shared" ca="1" si="6"/>
        <v>0</v>
      </c>
    </row>
    <row r="55" spans="1:17" x14ac:dyDescent="0.2">
      <c r="A55" s="4" t="s">
        <v>93</v>
      </c>
      <c r="B55" s="4" t="s">
        <v>144</v>
      </c>
      <c r="C55" s="22">
        <v>57660508</v>
      </c>
      <c r="D55" s="14">
        <v>-2463459.94</v>
      </c>
      <c r="E55" s="22">
        <v>24969275.059999999</v>
      </c>
      <c r="F55" s="14">
        <v>24969275.059999999</v>
      </c>
      <c r="G55" s="14">
        <v>21111032.399999999</v>
      </c>
      <c r="H55" s="14">
        <v>30227773</v>
      </c>
      <c r="I55" s="20" t="str">
        <f t="shared" si="7"/>
        <v>B135</v>
      </c>
      <c r="J55">
        <f t="shared" si="8"/>
        <v>135</v>
      </c>
      <c r="K55" s="26">
        <f t="shared" ca="1" si="0"/>
        <v>0</v>
      </c>
      <c r="L55">
        <f t="shared" ca="1" si="1"/>
        <v>0</v>
      </c>
      <c r="M55">
        <f t="shared" ca="1" si="2"/>
        <v>0</v>
      </c>
      <c r="N55">
        <f t="shared" ca="1" si="3"/>
        <v>0</v>
      </c>
      <c r="O55">
        <f t="shared" ca="1" si="4"/>
        <v>0</v>
      </c>
      <c r="P55">
        <f t="shared" ca="1" si="5"/>
        <v>0</v>
      </c>
      <c r="Q55">
        <f t="shared" ca="1" si="6"/>
        <v>0</v>
      </c>
    </row>
    <row r="56" spans="1:17" x14ac:dyDescent="0.2">
      <c r="A56" s="4" t="s">
        <v>93</v>
      </c>
      <c r="B56" s="4" t="s">
        <v>65</v>
      </c>
      <c r="C56" s="22">
        <v>10607837</v>
      </c>
      <c r="D56" s="14">
        <v>-297987.09000000003</v>
      </c>
      <c r="E56" s="22">
        <v>4693139.91</v>
      </c>
      <c r="F56" s="14">
        <v>4693139.91</v>
      </c>
      <c r="G56" s="14">
        <v>3758657.38</v>
      </c>
      <c r="H56" s="14">
        <v>5616710</v>
      </c>
      <c r="I56" s="20" t="str">
        <f t="shared" si="7"/>
        <v>B136</v>
      </c>
      <c r="J56">
        <f t="shared" si="8"/>
        <v>136</v>
      </c>
      <c r="K56" s="26">
        <f t="shared" ca="1" si="0"/>
        <v>0</v>
      </c>
      <c r="L56">
        <f t="shared" ca="1" si="1"/>
        <v>0</v>
      </c>
      <c r="M56">
        <f t="shared" ca="1" si="2"/>
        <v>0</v>
      </c>
      <c r="N56">
        <f t="shared" ca="1" si="3"/>
        <v>0</v>
      </c>
      <c r="O56">
        <f t="shared" ca="1" si="4"/>
        <v>0</v>
      </c>
      <c r="P56">
        <f t="shared" ca="1" si="5"/>
        <v>0</v>
      </c>
      <c r="Q56">
        <f t="shared" ca="1" si="6"/>
        <v>0</v>
      </c>
    </row>
    <row r="57" spans="1:17" x14ac:dyDescent="0.2">
      <c r="A57" s="4" t="s">
        <v>93</v>
      </c>
      <c r="B57" s="4" t="s">
        <v>66</v>
      </c>
      <c r="C57" s="22">
        <v>89095000</v>
      </c>
      <c r="D57" s="14">
        <v>157817.39000000001</v>
      </c>
      <c r="E57" s="22">
        <v>43086754.390000001</v>
      </c>
      <c r="F57" s="14">
        <v>43086754.390000001</v>
      </c>
      <c r="G57" s="14">
        <v>40547372.299999997</v>
      </c>
      <c r="H57" s="14">
        <v>46166063</v>
      </c>
      <c r="I57" s="20" t="str">
        <f t="shared" si="7"/>
        <v>B137</v>
      </c>
      <c r="J57">
        <f t="shared" si="8"/>
        <v>137</v>
      </c>
      <c r="K57" s="26">
        <f t="shared" ca="1" si="0"/>
        <v>0</v>
      </c>
      <c r="L57">
        <f t="shared" ca="1" si="1"/>
        <v>0</v>
      </c>
      <c r="M57">
        <f t="shared" ca="1" si="2"/>
        <v>0</v>
      </c>
      <c r="N57">
        <f t="shared" ca="1" si="3"/>
        <v>0</v>
      </c>
      <c r="O57">
        <f t="shared" ca="1" si="4"/>
        <v>0</v>
      </c>
      <c r="P57">
        <f t="shared" ca="1" si="5"/>
        <v>0</v>
      </c>
      <c r="Q57">
        <f t="shared" ca="1" si="6"/>
        <v>0</v>
      </c>
    </row>
    <row r="58" spans="1:17" x14ac:dyDescent="0.2">
      <c r="A58" s="4" t="s">
        <v>93</v>
      </c>
      <c r="B58" s="4" t="s">
        <v>145</v>
      </c>
      <c r="C58" s="22">
        <v>24110433</v>
      </c>
      <c r="D58" s="14">
        <v>-1380030.86</v>
      </c>
      <c r="E58" s="22">
        <v>9955221.1400000006</v>
      </c>
      <c r="F58" s="14">
        <v>9955221.1400000006</v>
      </c>
      <c r="G58" s="14">
        <v>7386300.3899999997</v>
      </c>
      <c r="H58" s="14">
        <v>12775181</v>
      </c>
      <c r="I58" s="20" t="str">
        <f t="shared" si="7"/>
        <v>B138</v>
      </c>
      <c r="J58">
        <f t="shared" si="8"/>
        <v>138</v>
      </c>
      <c r="K58" s="26">
        <f t="shared" ca="1" si="0"/>
        <v>0</v>
      </c>
      <c r="L58">
        <f t="shared" ca="1" si="1"/>
        <v>0</v>
      </c>
      <c r="M58">
        <f t="shared" ca="1" si="2"/>
        <v>0</v>
      </c>
      <c r="N58">
        <f t="shared" ca="1" si="3"/>
        <v>0</v>
      </c>
      <c r="O58">
        <f t="shared" ca="1" si="4"/>
        <v>0</v>
      </c>
      <c r="P58">
        <f t="shared" ca="1" si="5"/>
        <v>0</v>
      </c>
      <c r="Q58">
        <f t="shared" ca="1" si="6"/>
        <v>0</v>
      </c>
    </row>
    <row r="59" spans="1:17" x14ac:dyDescent="0.2">
      <c r="A59" s="4" t="s">
        <v>93</v>
      </c>
      <c r="B59" s="4" t="s">
        <v>67</v>
      </c>
      <c r="C59" s="22">
        <v>33220600</v>
      </c>
      <c r="D59" s="13">
        <v>0</v>
      </c>
      <c r="E59" s="22">
        <v>16610298</v>
      </c>
      <c r="F59" s="14">
        <v>16610298</v>
      </c>
      <c r="G59" s="14">
        <v>16212331.66</v>
      </c>
      <c r="H59" s="14">
        <v>16610302</v>
      </c>
      <c r="I59" s="20" t="str">
        <f t="shared" si="7"/>
        <v>B139</v>
      </c>
      <c r="J59">
        <f t="shared" si="8"/>
        <v>139</v>
      </c>
      <c r="K59" s="26">
        <f t="shared" ca="1" si="0"/>
        <v>0</v>
      </c>
      <c r="L59">
        <f t="shared" ca="1" si="1"/>
        <v>0</v>
      </c>
      <c r="M59">
        <f t="shared" ca="1" si="2"/>
        <v>0</v>
      </c>
      <c r="N59">
        <f t="shared" ca="1" si="3"/>
        <v>0</v>
      </c>
      <c r="O59">
        <f t="shared" ca="1" si="4"/>
        <v>0</v>
      </c>
      <c r="P59">
        <f t="shared" ca="1" si="5"/>
        <v>0</v>
      </c>
      <c r="Q59">
        <f t="shared" ca="1" si="6"/>
        <v>0</v>
      </c>
    </row>
    <row r="60" spans="1:17" x14ac:dyDescent="0.2">
      <c r="A60" s="4" t="s">
        <v>93</v>
      </c>
      <c r="B60" s="4" t="s">
        <v>146</v>
      </c>
      <c r="C60" s="22">
        <v>51025117</v>
      </c>
      <c r="D60" s="14">
        <v>-167411.09</v>
      </c>
      <c r="E60" s="22">
        <v>24105700.91</v>
      </c>
      <c r="F60" s="14">
        <v>24105700.91</v>
      </c>
      <c r="G60" s="14">
        <v>19605963.210000001</v>
      </c>
      <c r="H60" s="14">
        <v>26752005</v>
      </c>
      <c r="I60" s="20" t="str">
        <f t="shared" si="7"/>
        <v>B140</v>
      </c>
      <c r="J60">
        <f t="shared" si="8"/>
        <v>140</v>
      </c>
      <c r="K60" s="26">
        <f t="shared" ca="1" si="0"/>
        <v>0</v>
      </c>
      <c r="L60">
        <f t="shared" ca="1" si="1"/>
        <v>0</v>
      </c>
      <c r="M60">
        <f t="shared" ca="1" si="2"/>
        <v>0</v>
      </c>
      <c r="N60">
        <f t="shared" ca="1" si="3"/>
        <v>0</v>
      </c>
      <c r="O60">
        <f t="shared" ca="1" si="4"/>
        <v>0</v>
      </c>
      <c r="P60">
        <f t="shared" ca="1" si="5"/>
        <v>0</v>
      </c>
      <c r="Q60">
        <f t="shared" ca="1" si="6"/>
        <v>0</v>
      </c>
    </row>
    <row r="61" spans="1:17" x14ac:dyDescent="0.2">
      <c r="A61" s="4" t="s">
        <v>93</v>
      </c>
      <c r="B61" s="4" t="s">
        <v>68</v>
      </c>
      <c r="C61" s="22">
        <v>130455321</v>
      </c>
      <c r="D61" s="14">
        <v>10451549.09</v>
      </c>
      <c r="E61" s="22">
        <v>76824061.090000004</v>
      </c>
      <c r="F61" s="14">
        <v>76824061.090000004</v>
      </c>
      <c r="G61" s="14">
        <v>56819407.939999998</v>
      </c>
      <c r="H61" s="14">
        <v>64082809</v>
      </c>
      <c r="I61" s="20" t="str">
        <f t="shared" si="7"/>
        <v>B141</v>
      </c>
      <c r="J61">
        <f t="shared" si="8"/>
        <v>141</v>
      </c>
      <c r="K61" s="26">
        <f t="shared" ca="1" si="0"/>
        <v>0</v>
      </c>
      <c r="L61">
        <f t="shared" ca="1" si="1"/>
        <v>0</v>
      </c>
      <c r="M61">
        <f t="shared" ca="1" si="2"/>
        <v>0</v>
      </c>
      <c r="N61">
        <f t="shared" ca="1" si="3"/>
        <v>0</v>
      </c>
      <c r="O61">
        <f t="shared" ca="1" si="4"/>
        <v>0</v>
      </c>
      <c r="P61">
        <f t="shared" ca="1" si="5"/>
        <v>0</v>
      </c>
      <c r="Q61">
        <f t="shared" ca="1" si="6"/>
        <v>0</v>
      </c>
    </row>
    <row r="62" spans="1:17" x14ac:dyDescent="0.2">
      <c r="A62" s="4" t="s">
        <v>93</v>
      </c>
      <c r="B62" s="4" t="s">
        <v>69</v>
      </c>
      <c r="C62" s="22">
        <v>23418414</v>
      </c>
      <c r="D62" s="14">
        <v>-126069.18</v>
      </c>
      <c r="E62" s="22">
        <v>10699768.82</v>
      </c>
      <c r="F62" s="14">
        <v>10699768.82</v>
      </c>
      <c r="G62" s="14">
        <v>9095239.9700000007</v>
      </c>
      <c r="H62" s="14">
        <v>12592576</v>
      </c>
      <c r="I62" s="20" t="str">
        <f t="shared" si="7"/>
        <v>B142</v>
      </c>
      <c r="J62">
        <f t="shared" si="8"/>
        <v>142</v>
      </c>
      <c r="K62" s="26">
        <f t="shared" ca="1" si="0"/>
        <v>0</v>
      </c>
      <c r="L62">
        <f t="shared" ca="1" si="1"/>
        <v>0</v>
      </c>
      <c r="M62">
        <f t="shared" ca="1" si="2"/>
        <v>0</v>
      </c>
      <c r="N62">
        <f t="shared" ca="1" si="3"/>
        <v>0</v>
      </c>
      <c r="O62">
        <f t="shared" ca="1" si="4"/>
        <v>0</v>
      </c>
      <c r="P62">
        <f t="shared" ca="1" si="5"/>
        <v>0</v>
      </c>
      <c r="Q62">
        <f t="shared" ca="1" si="6"/>
        <v>0</v>
      </c>
    </row>
    <row r="63" spans="1:17" x14ac:dyDescent="0.2">
      <c r="A63" s="4" t="s">
        <v>93</v>
      </c>
      <c r="B63" s="4" t="s">
        <v>70</v>
      </c>
      <c r="C63" s="22">
        <v>4301807</v>
      </c>
      <c r="D63" s="14">
        <v>177075</v>
      </c>
      <c r="E63" s="22">
        <v>2327973</v>
      </c>
      <c r="F63" s="14">
        <v>2327973</v>
      </c>
      <c r="G63" s="14">
        <v>2327973</v>
      </c>
      <c r="H63" s="14">
        <v>2150909</v>
      </c>
      <c r="I63" s="20" t="str">
        <f t="shared" si="7"/>
        <v>B143</v>
      </c>
      <c r="J63">
        <f t="shared" si="8"/>
        <v>143</v>
      </c>
      <c r="K63" s="26">
        <f t="shared" ca="1" si="0"/>
        <v>0</v>
      </c>
      <c r="L63">
        <f t="shared" ca="1" si="1"/>
        <v>0</v>
      </c>
      <c r="M63">
        <f t="shared" ca="1" si="2"/>
        <v>0</v>
      </c>
      <c r="N63">
        <f t="shared" ca="1" si="3"/>
        <v>0</v>
      </c>
      <c r="O63">
        <f t="shared" ca="1" si="4"/>
        <v>0</v>
      </c>
      <c r="P63">
        <f t="shared" ca="1" si="5"/>
        <v>0</v>
      </c>
      <c r="Q63">
        <f t="shared" ca="1" si="6"/>
        <v>0</v>
      </c>
    </row>
    <row r="64" spans="1:17" x14ac:dyDescent="0.2">
      <c r="A64" s="4" t="s">
        <v>93</v>
      </c>
      <c r="B64" s="4" t="s">
        <v>71</v>
      </c>
      <c r="C64" s="22">
        <v>4037807</v>
      </c>
      <c r="D64" s="14">
        <v>-6298</v>
      </c>
      <c r="E64" s="22">
        <v>2012594</v>
      </c>
      <c r="F64" s="14">
        <v>2012594</v>
      </c>
      <c r="G64" s="14">
        <v>2009445</v>
      </c>
      <c r="H64" s="14">
        <v>2018915</v>
      </c>
      <c r="I64" s="20" t="str">
        <f t="shared" si="7"/>
        <v>B144</v>
      </c>
      <c r="J64">
        <f t="shared" si="8"/>
        <v>144</v>
      </c>
      <c r="K64" s="26">
        <f t="shared" ca="1" si="0"/>
        <v>0</v>
      </c>
      <c r="L64">
        <f t="shared" ca="1" si="1"/>
        <v>0</v>
      </c>
      <c r="M64">
        <f t="shared" ca="1" si="2"/>
        <v>0</v>
      </c>
      <c r="N64">
        <f t="shared" ca="1" si="3"/>
        <v>0</v>
      </c>
      <c r="O64">
        <f t="shared" ca="1" si="4"/>
        <v>0</v>
      </c>
      <c r="P64">
        <f t="shared" ca="1" si="5"/>
        <v>0</v>
      </c>
      <c r="Q64">
        <f t="shared" ca="1" si="6"/>
        <v>0</v>
      </c>
    </row>
    <row r="65" spans="1:17" x14ac:dyDescent="0.2">
      <c r="A65" s="4" t="s">
        <v>93</v>
      </c>
      <c r="B65" s="4" t="s">
        <v>72</v>
      </c>
      <c r="C65" s="22">
        <v>101537142</v>
      </c>
      <c r="D65" s="14">
        <v>-5392224.0999999996</v>
      </c>
      <c r="E65" s="22">
        <v>42677899.899999999</v>
      </c>
      <c r="F65" s="14">
        <v>42677899.899999999</v>
      </c>
      <c r="G65" s="14">
        <v>34994970.170000002</v>
      </c>
      <c r="H65" s="14">
        <v>53467018</v>
      </c>
      <c r="I65" s="20" t="str">
        <f t="shared" si="7"/>
        <v>B145</v>
      </c>
      <c r="J65">
        <f t="shared" si="8"/>
        <v>145</v>
      </c>
      <c r="K65" s="26">
        <f t="shared" ca="1" si="0"/>
        <v>0</v>
      </c>
      <c r="L65">
        <f t="shared" ca="1" si="1"/>
        <v>0</v>
      </c>
      <c r="M65">
        <f t="shared" ca="1" si="2"/>
        <v>0</v>
      </c>
      <c r="N65">
        <f t="shared" ca="1" si="3"/>
        <v>0</v>
      </c>
      <c r="O65">
        <f t="shared" ca="1" si="4"/>
        <v>0</v>
      </c>
      <c r="P65">
        <f t="shared" ca="1" si="5"/>
        <v>0</v>
      </c>
      <c r="Q65">
        <f t="shared" ca="1" si="6"/>
        <v>0</v>
      </c>
    </row>
    <row r="66" spans="1:17" x14ac:dyDescent="0.2">
      <c r="A66" s="4" t="s">
        <v>93</v>
      </c>
      <c r="B66" s="4" t="s">
        <v>73</v>
      </c>
      <c r="C66" s="22">
        <v>35320352</v>
      </c>
      <c r="D66" s="14">
        <v>-1821767.22</v>
      </c>
      <c r="E66" s="22">
        <v>14843189.779999999</v>
      </c>
      <c r="F66" s="14">
        <v>14843189.779999999</v>
      </c>
      <c r="G66" s="14">
        <v>10188559.039999999</v>
      </c>
      <c r="H66" s="14">
        <v>18655395</v>
      </c>
      <c r="I66" s="20" t="str">
        <f t="shared" si="7"/>
        <v>B146</v>
      </c>
      <c r="J66">
        <f t="shared" si="8"/>
        <v>146</v>
      </c>
      <c r="K66" s="26">
        <f t="shared" ca="1" si="0"/>
        <v>0</v>
      </c>
      <c r="L66">
        <f t="shared" ca="1" si="1"/>
        <v>0</v>
      </c>
      <c r="M66">
        <f t="shared" ca="1" si="2"/>
        <v>0</v>
      </c>
      <c r="N66">
        <f t="shared" ca="1" si="3"/>
        <v>0</v>
      </c>
      <c r="O66">
        <f t="shared" ca="1" si="4"/>
        <v>0</v>
      </c>
      <c r="P66">
        <f t="shared" ca="1" si="5"/>
        <v>0</v>
      </c>
      <c r="Q66">
        <f t="shared" ca="1" si="6"/>
        <v>0</v>
      </c>
    </row>
    <row r="67" spans="1:17" x14ac:dyDescent="0.2">
      <c r="A67" s="4" t="s">
        <v>93</v>
      </c>
      <c r="B67" s="4" t="s">
        <v>74</v>
      </c>
      <c r="C67" s="22">
        <v>49957432</v>
      </c>
      <c r="D67" s="14">
        <v>-5273600.78</v>
      </c>
      <c r="E67" s="22">
        <v>18729200.219999999</v>
      </c>
      <c r="F67" s="14">
        <v>18729200.219999999</v>
      </c>
      <c r="G67" s="14">
        <v>14308597.75</v>
      </c>
      <c r="H67" s="14">
        <v>25954631</v>
      </c>
      <c r="I67" s="20" t="str">
        <f t="shared" si="7"/>
        <v>B147</v>
      </c>
      <c r="J67">
        <f t="shared" si="8"/>
        <v>147</v>
      </c>
      <c r="K67" s="26">
        <f t="shared" ref="K67:K130" ca="1" si="9">+INDIRECT(I67,TRUE)</f>
        <v>0</v>
      </c>
      <c r="L67">
        <f t="shared" ref="L67:L130" ca="1" si="10">+INDIRECT("C"&amp;J67,TRUE)</f>
        <v>0</v>
      </c>
      <c r="M67">
        <f t="shared" ref="M67:M130" ca="1" si="11">+INDIRECT("D"&amp;J67,TRUE)</f>
        <v>0</v>
      </c>
      <c r="N67">
        <f t="shared" ref="N67:N130" ca="1" si="12">+INDIRECT("e"&amp;J67,TRUE)</f>
        <v>0</v>
      </c>
      <c r="O67">
        <f t="shared" ref="O67:O130" ca="1" si="13">+INDIRECT("f"&amp;J67,TRUE)</f>
        <v>0</v>
      </c>
      <c r="P67">
        <f t="shared" ref="P67:P130" ca="1" si="14">+INDIRECT("g"&amp;J67,TRUE)</f>
        <v>0</v>
      </c>
      <c r="Q67">
        <f t="shared" ref="Q67:Q130" ca="1" si="15">+INDIRECT("h"&amp;J67,TRUE)</f>
        <v>0</v>
      </c>
    </row>
    <row r="68" spans="1:17" x14ac:dyDescent="0.2">
      <c r="A68" s="4" t="s">
        <v>93</v>
      </c>
      <c r="B68" s="4" t="s">
        <v>147</v>
      </c>
      <c r="C68" s="22">
        <v>43732487</v>
      </c>
      <c r="D68" s="14">
        <v>-9682618.3000000007</v>
      </c>
      <c r="E68" s="22">
        <v>21455963.699999999</v>
      </c>
      <c r="F68" s="14">
        <v>21455963.699999999</v>
      </c>
      <c r="G68" s="14">
        <v>3594656.25</v>
      </c>
      <c r="H68" s="14">
        <v>12593905</v>
      </c>
      <c r="I68" s="20" t="str">
        <f t="shared" ref="I68:I131" si="16">+"B"&amp;(J67+1)</f>
        <v>B148</v>
      </c>
      <c r="J68">
        <f t="shared" ref="J68:J131" si="17">+J67+1</f>
        <v>148</v>
      </c>
      <c r="K68" s="26">
        <f t="shared" ca="1" si="9"/>
        <v>0</v>
      </c>
      <c r="L68">
        <f t="shared" ca="1" si="10"/>
        <v>0</v>
      </c>
      <c r="M68">
        <f t="shared" ca="1" si="11"/>
        <v>0</v>
      </c>
      <c r="N68">
        <f t="shared" ca="1" si="12"/>
        <v>0</v>
      </c>
      <c r="O68">
        <f t="shared" ca="1" si="13"/>
        <v>0</v>
      </c>
      <c r="P68">
        <f t="shared" ca="1" si="14"/>
        <v>0</v>
      </c>
      <c r="Q68">
        <f t="shared" ca="1" si="15"/>
        <v>0</v>
      </c>
    </row>
    <row r="69" spans="1:17" x14ac:dyDescent="0.2">
      <c r="A69" s="4" t="s">
        <v>93</v>
      </c>
      <c r="B69" s="4" t="s">
        <v>75</v>
      </c>
      <c r="C69" s="22">
        <v>92282963</v>
      </c>
      <c r="D69" s="14">
        <v>461666.32</v>
      </c>
      <c r="E69" s="22">
        <v>43733060.32</v>
      </c>
      <c r="F69" s="14">
        <v>43733060.32</v>
      </c>
      <c r="G69" s="14">
        <v>28126503.640000001</v>
      </c>
      <c r="H69" s="14">
        <v>49011569</v>
      </c>
      <c r="I69" s="20" t="str">
        <f t="shared" si="16"/>
        <v>B149</v>
      </c>
      <c r="J69">
        <f t="shared" si="17"/>
        <v>149</v>
      </c>
      <c r="K69" s="26">
        <f t="shared" ca="1" si="9"/>
        <v>0</v>
      </c>
      <c r="L69">
        <f t="shared" ca="1" si="10"/>
        <v>0</v>
      </c>
      <c r="M69">
        <f t="shared" ca="1" si="11"/>
        <v>0</v>
      </c>
      <c r="N69">
        <f t="shared" ca="1" si="12"/>
        <v>0</v>
      </c>
      <c r="O69">
        <f t="shared" ca="1" si="13"/>
        <v>0</v>
      </c>
      <c r="P69">
        <f t="shared" ca="1" si="14"/>
        <v>0</v>
      </c>
      <c r="Q69">
        <f t="shared" ca="1" si="15"/>
        <v>0</v>
      </c>
    </row>
    <row r="70" spans="1:17" x14ac:dyDescent="0.2">
      <c r="A70" s="4" t="s">
        <v>93</v>
      </c>
      <c r="B70" s="4" t="s">
        <v>76</v>
      </c>
      <c r="C70" s="22">
        <v>32336831</v>
      </c>
      <c r="D70" s="14">
        <v>-2545086.4500000002</v>
      </c>
      <c r="E70" s="22">
        <v>12546516.550000001</v>
      </c>
      <c r="F70" s="14">
        <v>12546516.550000001</v>
      </c>
      <c r="G70" s="14">
        <v>9216024.7599999998</v>
      </c>
      <c r="H70" s="14">
        <v>17245228</v>
      </c>
      <c r="I70" s="20" t="str">
        <f t="shared" si="16"/>
        <v>B150</v>
      </c>
      <c r="J70">
        <f t="shared" si="17"/>
        <v>150</v>
      </c>
      <c r="K70" s="26">
        <f t="shared" ca="1" si="9"/>
        <v>0</v>
      </c>
      <c r="L70">
        <f t="shared" ca="1" si="10"/>
        <v>0</v>
      </c>
      <c r="M70">
        <f t="shared" ca="1" si="11"/>
        <v>0</v>
      </c>
      <c r="N70">
        <f t="shared" ca="1" si="12"/>
        <v>0</v>
      </c>
      <c r="O70">
        <f t="shared" ca="1" si="13"/>
        <v>0</v>
      </c>
      <c r="P70">
        <f t="shared" ca="1" si="14"/>
        <v>0</v>
      </c>
      <c r="Q70">
        <f t="shared" ca="1" si="15"/>
        <v>0</v>
      </c>
    </row>
    <row r="71" spans="1:17" x14ac:dyDescent="0.2">
      <c r="A71" s="4" t="s">
        <v>93</v>
      </c>
      <c r="B71" s="4" t="s">
        <v>77</v>
      </c>
      <c r="C71" s="22">
        <v>64586826</v>
      </c>
      <c r="D71" s="14">
        <v>-12265323.23</v>
      </c>
      <c r="E71" s="22">
        <v>17250006.77</v>
      </c>
      <c r="F71" s="14">
        <v>17250006.77</v>
      </c>
      <c r="G71" s="14">
        <v>14632472.359999999</v>
      </c>
      <c r="H71" s="14">
        <v>35071496</v>
      </c>
      <c r="I71" s="20" t="str">
        <f t="shared" si="16"/>
        <v>B151</v>
      </c>
      <c r="J71">
        <f t="shared" si="17"/>
        <v>151</v>
      </c>
      <c r="K71" s="26">
        <f t="shared" ca="1" si="9"/>
        <v>0</v>
      </c>
      <c r="L71">
        <f t="shared" ca="1" si="10"/>
        <v>0</v>
      </c>
      <c r="M71">
        <f t="shared" ca="1" si="11"/>
        <v>0</v>
      </c>
      <c r="N71">
        <f t="shared" ca="1" si="12"/>
        <v>0</v>
      </c>
      <c r="O71">
        <f t="shared" ca="1" si="13"/>
        <v>0</v>
      </c>
      <c r="P71">
        <f t="shared" ca="1" si="14"/>
        <v>0</v>
      </c>
      <c r="Q71">
        <f t="shared" ca="1" si="15"/>
        <v>0</v>
      </c>
    </row>
    <row r="72" spans="1:17" x14ac:dyDescent="0.2">
      <c r="A72" s="4" t="s">
        <v>93</v>
      </c>
      <c r="B72" s="4" t="s">
        <v>148</v>
      </c>
      <c r="C72" s="22">
        <v>9091760</v>
      </c>
      <c r="D72" s="14">
        <v>-1359620.38</v>
      </c>
      <c r="E72" s="22">
        <v>3186249.62</v>
      </c>
      <c r="F72" s="14">
        <v>3186249.62</v>
      </c>
      <c r="G72" s="14">
        <v>2168930.9500000002</v>
      </c>
      <c r="H72" s="14">
        <v>4545890</v>
      </c>
      <c r="I72" s="20" t="str">
        <f t="shared" si="16"/>
        <v>B152</v>
      </c>
      <c r="J72">
        <f t="shared" si="17"/>
        <v>152</v>
      </c>
      <c r="K72" s="26">
        <f t="shared" ca="1" si="9"/>
        <v>0</v>
      </c>
      <c r="L72">
        <f t="shared" ca="1" si="10"/>
        <v>0</v>
      </c>
      <c r="M72">
        <f t="shared" ca="1" si="11"/>
        <v>0</v>
      </c>
      <c r="N72">
        <f t="shared" ca="1" si="12"/>
        <v>0</v>
      </c>
      <c r="O72">
        <f t="shared" ca="1" si="13"/>
        <v>0</v>
      </c>
      <c r="P72">
        <f t="shared" ca="1" si="14"/>
        <v>0</v>
      </c>
      <c r="Q72">
        <f t="shared" ca="1" si="15"/>
        <v>0</v>
      </c>
    </row>
    <row r="73" spans="1:17" x14ac:dyDescent="0.2">
      <c r="A73" s="4" t="s">
        <v>93</v>
      </c>
      <c r="B73" s="4" t="s">
        <v>149</v>
      </c>
      <c r="C73" s="22">
        <v>7654514</v>
      </c>
      <c r="D73" s="14">
        <v>-2015758.87</v>
      </c>
      <c r="E73" s="22">
        <v>1796065.13</v>
      </c>
      <c r="F73" s="14">
        <v>1796065.13</v>
      </c>
      <c r="G73" s="14">
        <v>1630544.49</v>
      </c>
      <c r="H73" s="14">
        <v>3842690</v>
      </c>
      <c r="I73" s="20" t="str">
        <f t="shared" si="16"/>
        <v>B153</v>
      </c>
      <c r="J73">
        <f t="shared" si="17"/>
        <v>153</v>
      </c>
      <c r="K73" s="26">
        <f t="shared" ca="1" si="9"/>
        <v>0</v>
      </c>
      <c r="L73">
        <f t="shared" ca="1" si="10"/>
        <v>0</v>
      </c>
      <c r="M73">
        <f t="shared" ca="1" si="11"/>
        <v>0</v>
      </c>
      <c r="N73">
        <f t="shared" ca="1" si="12"/>
        <v>0</v>
      </c>
      <c r="O73">
        <f t="shared" ca="1" si="13"/>
        <v>0</v>
      </c>
      <c r="P73">
        <f t="shared" ca="1" si="14"/>
        <v>0</v>
      </c>
      <c r="Q73">
        <f t="shared" ca="1" si="15"/>
        <v>0</v>
      </c>
    </row>
    <row r="74" spans="1:17" x14ac:dyDescent="0.2">
      <c r="A74" s="4" t="s">
        <v>93</v>
      </c>
      <c r="B74" s="4" t="s">
        <v>78</v>
      </c>
      <c r="C74" s="22">
        <v>9711059</v>
      </c>
      <c r="D74" s="14">
        <v>-426374.17</v>
      </c>
      <c r="E74" s="22">
        <v>4021143.83</v>
      </c>
      <c r="F74" s="14">
        <v>4021143.83</v>
      </c>
      <c r="G74" s="14">
        <v>3193390.33</v>
      </c>
      <c r="H74" s="14">
        <v>5263541</v>
      </c>
      <c r="I74" s="20" t="str">
        <f t="shared" si="16"/>
        <v>B154</v>
      </c>
      <c r="J74">
        <f t="shared" si="17"/>
        <v>154</v>
      </c>
      <c r="K74" s="26">
        <f t="shared" ca="1" si="9"/>
        <v>0</v>
      </c>
      <c r="L74">
        <f t="shared" ca="1" si="10"/>
        <v>0</v>
      </c>
      <c r="M74">
        <f t="shared" ca="1" si="11"/>
        <v>0</v>
      </c>
      <c r="N74">
        <f t="shared" ca="1" si="12"/>
        <v>0</v>
      </c>
      <c r="O74">
        <f t="shared" ca="1" si="13"/>
        <v>0</v>
      </c>
      <c r="P74">
        <f t="shared" ca="1" si="14"/>
        <v>0</v>
      </c>
      <c r="Q74">
        <f t="shared" ca="1" si="15"/>
        <v>0</v>
      </c>
    </row>
    <row r="75" spans="1:17" x14ac:dyDescent="0.2">
      <c r="A75" s="4" t="s">
        <v>93</v>
      </c>
      <c r="B75" s="4" t="s">
        <v>150</v>
      </c>
      <c r="C75" s="22">
        <v>1374886394</v>
      </c>
      <c r="D75" s="14">
        <v>-187579923.25999999</v>
      </c>
      <c r="E75" s="22">
        <v>566619448.74000001</v>
      </c>
      <c r="F75" s="14">
        <v>566619448.74000001</v>
      </c>
      <c r="G75" s="14">
        <v>496662828.00999999</v>
      </c>
      <c r="H75" s="14">
        <v>620687022</v>
      </c>
      <c r="I75" s="20" t="str">
        <f t="shared" si="16"/>
        <v>B155</v>
      </c>
      <c r="J75">
        <f t="shared" si="17"/>
        <v>155</v>
      </c>
      <c r="K75" s="26">
        <f t="shared" ca="1" si="9"/>
        <v>0</v>
      </c>
      <c r="L75">
        <f t="shared" ca="1" si="10"/>
        <v>0</v>
      </c>
      <c r="M75">
        <f t="shared" ca="1" si="11"/>
        <v>0</v>
      </c>
      <c r="N75">
        <f t="shared" ca="1" si="12"/>
        <v>0</v>
      </c>
      <c r="O75">
        <f t="shared" ca="1" si="13"/>
        <v>0</v>
      </c>
      <c r="P75">
        <f t="shared" ca="1" si="14"/>
        <v>0</v>
      </c>
      <c r="Q75">
        <f t="shared" ca="1" si="15"/>
        <v>0</v>
      </c>
    </row>
    <row r="76" spans="1:17" x14ac:dyDescent="0.2">
      <c r="A76" s="4" t="s">
        <v>93</v>
      </c>
      <c r="B76" s="4" t="s">
        <v>151</v>
      </c>
      <c r="C76" s="22">
        <v>4015888</v>
      </c>
      <c r="D76" s="13">
        <v>0</v>
      </c>
      <c r="E76" s="22">
        <v>2007942</v>
      </c>
      <c r="F76" s="14">
        <v>2007942</v>
      </c>
      <c r="G76" s="14">
        <v>2007942</v>
      </c>
      <c r="H76" s="14">
        <v>2007946</v>
      </c>
      <c r="I76" s="20" t="str">
        <f t="shared" si="16"/>
        <v>B156</v>
      </c>
      <c r="J76">
        <f t="shared" si="17"/>
        <v>156</v>
      </c>
      <c r="K76" s="26">
        <f t="shared" ca="1" si="9"/>
        <v>0</v>
      </c>
      <c r="L76">
        <f t="shared" ca="1" si="10"/>
        <v>0</v>
      </c>
      <c r="M76">
        <f t="shared" ca="1" si="11"/>
        <v>0</v>
      </c>
      <c r="N76">
        <f t="shared" ca="1" si="12"/>
        <v>0</v>
      </c>
      <c r="O76">
        <f t="shared" ca="1" si="13"/>
        <v>0</v>
      </c>
      <c r="P76">
        <f t="shared" ca="1" si="14"/>
        <v>0</v>
      </c>
      <c r="Q76">
        <f t="shared" ca="1" si="15"/>
        <v>0</v>
      </c>
    </row>
    <row r="77" spans="1:17" x14ac:dyDescent="0.2">
      <c r="A77" s="4" t="s">
        <v>93</v>
      </c>
      <c r="B77" s="4" t="s">
        <v>152</v>
      </c>
      <c r="C77" s="22">
        <v>20828103</v>
      </c>
      <c r="D77" s="14">
        <v>-256117</v>
      </c>
      <c r="E77" s="22">
        <v>10157927</v>
      </c>
      <c r="F77" s="14">
        <v>10157927</v>
      </c>
      <c r="G77" s="14">
        <v>9901810</v>
      </c>
      <c r="H77" s="14">
        <v>10414059</v>
      </c>
      <c r="I77" s="20" t="str">
        <f t="shared" si="16"/>
        <v>B157</v>
      </c>
      <c r="J77">
        <f t="shared" si="17"/>
        <v>157</v>
      </c>
      <c r="K77" s="26">
        <f t="shared" ca="1" si="9"/>
        <v>0</v>
      </c>
      <c r="L77">
        <f t="shared" ca="1" si="10"/>
        <v>0</v>
      </c>
      <c r="M77">
        <f t="shared" ca="1" si="11"/>
        <v>0</v>
      </c>
      <c r="N77">
        <f t="shared" ca="1" si="12"/>
        <v>0</v>
      </c>
      <c r="O77">
        <f t="shared" ca="1" si="13"/>
        <v>0</v>
      </c>
      <c r="P77">
        <f t="shared" ca="1" si="14"/>
        <v>0</v>
      </c>
      <c r="Q77">
        <f t="shared" ca="1" si="15"/>
        <v>0</v>
      </c>
    </row>
    <row r="78" spans="1:17" x14ac:dyDescent="0.2">
      <c r="A78" s="4" t="s">
        <v>93</v>
      </c>
      <c r="B78" s="4" t="s">
        <v>153</v>
      </c>
      <c r="C78" s="22">
        <v>3844077</v>
      </c>
      <c r="D78" s="14">
        <v>-653368.9</v>
      </c>
      <c r="E78" s="22">
        <v>1221338.1000000001</v>
      </c>
      <c r="F78" s="14">
        <v>1221338.1000000001</v>
      </c>
      <c r="G78" s="14">
        <v>968777.84</v>
      </c>
      <c r="H78" s="14">
        <v>1969370</v>
      </c>
      <c r="I78" s="20" t="str">
        <f t="shared" si="16"/>
        <v>B158</v>
      </c>
      <c r="J78">
        <f t="shared" si="17"/>
        <v>158</v>
      </c>
      <c r="K78" s="26">
        <f t="shared" ca="1" si="9"/>
        <v>0</v>
      </c>
      <c r="L78">
        <f t="shared" ca="1" si="10"/>
        <v>0</v>
      </c>
      <c r="M78">
        <f t="shared" ca="1" si="11"/>
        <v>0</v>
      </c>
      <c r="N78">
        <f t="shared" ca="1" si="12"/>
        <v>0</v>
      </c>
      <c r="O78">
        <f t="shared" ca="1" si="13"/>
        <v>0</v>
      </c>
      <c r="P78">
        <f t="shared" ca="1" si="14"/>
        <v>0</v>
      </c>
      <c r="Q78">
        <f t="shared" ca="1" si="15"/>
        <v>0</v>
      </c>
    </row>
    <row r="79" spans="1:17" x14ac:dyDescent="0.2">
      <c r="A79" s="4" t="s">
        <v>93</v>
      </c>
      <c r="B79" s="4" t="s">
        <v>154</v>
      </c>
      <c r="C79" s="23">
        <v>0</v>
      </c>
      <c r="D79" s="14">
        <v>46571006.810000002</v>
      </c>
      <c r="E79" s="22">
        <v>46571006.810000002</v>
      </c>
      <c r="F79" s="14">
        <v>46571006.810000002</v>
      </c>
      <c r="G79" s="14">
        <v>39614420.5</v>
      </c>
      <c r="H79" s="13">
        <v>0</v>
      </c>
      <c r="I79" s="20" t="str">
        <f t="shared" si="16"/>
        <v>B159</v>
      </c>
      <c r="J79">
        <f t="shared" si="17"/>
        <v>159</v>
      </c>
      <c r="K79" s="26">
        <f t="shared" ca="1" si="9"/>
        <v>0</v>
      </c>
      <c r="L79">
        <f t="shared" ca="1" si="10"/>
        <v>0</v>
      </c>
      <c r="M79">
        <f t="shared" ca="1" si="11"/>
        <v>0</v>
      </c>
      <c r="N79">
        <f t="shared" ca="1" si="12"/>
        <v>0</v>
      </c>
      <c r="O79">
        <f t="shared" ca="1" si="13"/>
        <v>0</v>
      </c>
      <c r="P79">
        <f t="shared" ca="1" si="14"/>
        <v>0</v>
      </c>
      <c r="Q79">
        <f t="shared" ca="1" si="15"/>
        <v>0</v>
      </c>
    </row>
    <row r="80" spans="1:17" x14ac:dyDescent="0.2">
      <c r="A80" s="4" t="s">
        <v>93</v>
      </c>
      <c r="B80" s="4" t="s">
        <v>155</v>
      </c>
      <c r="C80" s="22">
        <v>162585432</v>
      </c>
      <c r="D80" s="13">
        <v>0</v>
      </c>
      <c r="E80" s="22">
        <v>81292716</v>
      </c>
      <c r="F80" s="14">
        <v>81292716</v>
      </c>
      <c r="G80" s="14">
        <v>81292716</v>
      </c>
      <c r="H80" s="14">
        <v>81292716</v>
      </c>
      <c r="I80" s="20" t="str">
        <f t="shared" si="16"/>
        <v>B160</v>
      </c>
      <c r="J80">
        <f t="shared" si="17"/>
        <v>160</v>
      </c>
      <c r="K80" s="26">
        <f t="shared" ca="1" si="9"/>
        <v>0</v>
      </c>
      <c r="L80">
        <f t="shared" ca="1" si="10"/>
        <v>0</v>
      </c>
      <c r="M80">
        <f t="shared" ca="1" si="11"/>
        <v>0</v>
      </c>
      <c r="N80">
        <f t="shared" ca="1" si="12"/>
        <v>0</v>
      </c>
      <c r="O80">
        <f t="shared" ca="1" si="13"/>
        <v>0</v>
      </c>
      <c r="P80">
        <f t="shared" ca="1" si="14"/>
        <v>0</v>
      </c>
      <c r="Q80">
        <f t="shared" ca="1" si="15"/>
        <v>0</v>
      </c>
    </row>
    <row r="81" spans="1:17" x14ac:dyDescent="0.2">
      <c r="A81" s="4" t="s">
        <v>93</v>
      </c>
      <c r="B81" s="4" t="s">
        <v>156</v>
      </c>
      <c r="C81" s="22">
        <v>1519249998</v>
      </c>
      <c r="D81" s="13">
        <v>0</v>
      </c>
      <c r="E81" s="22">
        <v>759624996</v>
      </c>
      <c r="F81" s="14">
        <v>759624996</v>
      </c>
      <c r="G81" s="14">
        <v>759624996</v>
      </c>
      <c r="H81" s="14">
        <v>759625002</v>
      </c>
      <c r="I81" s="20" t="str">
        <f t="shared" si="16"/>
        <v>B161</v>
      </c>
      <c r="J81">
        <f t="shared" si="17"/>
        <v>161</v>
      </c>
      <c r="K81" s="26">
        <f t="shared" ca="1" si="9"/>
        <v>0</v>
      </c>
      <c r="L81">
        <f t="shared" ca="1" si="10"/>
        <v>0</v>
      </c>
      <c r="M81">
        <f t="shared" ca="1" si="11"/>
        <v>0</v>
      </c>
      <c r="N81">
        <f t="shared" ca="1" si="12"/>
        <v>0</v>
      </c>
      <c r="O81">
        <f t="shared" ca="1" si="13"/>
        <v>0</v>
      </c>
      <c r="P81">
        <f t="shared" ca="1" si="14"/>
        <v>0</v>
      </c>
      <c r="Q81">
        <f t="shared" ca="1" si="15"/>
        <v>0</v>
      </c>
    </row>
    <row r="82" spans="1:17" x14ac:dyDescent="0.2">
      <c r="A82" s="4" t="s">
        <v>92</v>
      </c>
      <c r="B82" s="4" t="s">
        <v>24</v>
      </c>
      <c r="C82" s="23">
        <v>0</v>
      </c>
      <c r="D82" s="14">
        <v>1266860</v>
      </c>
      <c r="E82" s="22">
        <v>1266860</v>
      </c>
      <c r="F82" s="14">
        <v>1266860</v>
      </c>
      <c r="G82" s="14">
        <v>1266860</v>
      </c>
      <c r="H82" s="13">
        <v>0</v>
      </c>
      <c r="I82" s="20" t="str">
        <f t="shared" si="16"/>
        <v>B162</v>
      </c>
      <c r="J82">
        <f t="shared" si="17"/>
        <v>162</v>
      </c>
      <c r="K82" s="26">
        <f t="shared" ca="1" si="9"/>
        <v>0</v>
      </c>
      <c r="L82">
        <f t="shared" ca="1" si="10"/>
        <v>0</v>
      </c>
      <c r="M82">
        <f t="shared" ca="1" si="11"/>
        <v>0</v>
      </c>
      <c r="N82">
        <f t="shared" ca="1" si="12"/>
        <v>0</v>
      </c>
      <c r="O82">
        <f t="shared" ca="1" si="13"/>
        <v>0</v>
      </c>
      <c r="P82">
        <f t="shared" ca="1" si="14"/>
        <v>0</v>
      </c>
      <c r="Q82">
        <f t="shared" ca="1" si="15"/>
        <v>0</v>
      </c>
    </row>
    <row r="83" spans="1:17" x14ac:dyDescent="0.2">
      <c r="A83" s="4" t="s">
        <v>92</v>
      </c>
      <c r="B83" s="4" t="s">
        <v>25</v>
      </c>
      <c r="C83" s="22">
        <v>187888006</v>
      </c>
      <c r="D83" s="14">
        <v>180654869.59</v>
      </c>
      <c r="E83" s="22">
        <v>274598867.58999997</v>
      </c>
      <c r="F83" s="14">
        <v>274598867.58999997</v>
      </c>
      <c r="G83" s="14">
        <v>274598867.58999997</v>
      </c>
      <c r="H83" s="14">
        <v>93944008</v>
      </c>
      <c r="I83" s="20" t="str">
        <f t="shared" si="16"/>
        <v>B163</v>
      </c>
      <c r="J83">
        <f t="shared" si="17"/>
        <v>163</v>
      </c>
      <c r="K83" s="26">
        <f t="shared" ca="1" si="9"/>
        <v>0</v>
      </c>
      <c r="L83">
        <f t="shared" ca="1" si="10"/>
        <v>0</v>
      </c>
      <c r="M83">
        <f t="shared" ca="1" si="11"/>
        <v>0</v>
      </c>
      <c r="N83">
        <f t="shared" ca="1" si="12"/>
        <v>0</v>
      </c>
      <c r="O83">
        <f t="shared" ca="1" si="13"/>
        <v>0</v>
      </c>
      <c r="P83">
        <f t="shared" ca="1" si="14"/>
        <v>0</v>
      </c>
      <c r="Q83">
        <f t="shared" ca="1" si="15"/>
        <v>0</v>
      </c>
    </row>
    <row r="84" spans="1:17" x14ac:dyDescent="0.2">
      <c r="A84" s="4" t="s">
        <v>92</v>
      </c>
      <c r="B84" s="4" t="s">
        <v>28</v>
      </c>
      <c r="C84" s="23">
        <v>0</v>
      </c>
      <c r="D84" s="14">
        <v>2499999.77</v>
      </c>
      <c r="E84" s="22">
        <v>2499999.77</v>
      </c>
      <c r="F84" s="14">
        <v>2499999.77</v>
      </c>
      <c r="G84" s="14">
        <v>2499999.77</v>
      </c>
      <c r="H84" s="13">
        <v>0</v>
      </c>
      <c r="I84" s="20" t="str">
        <f t="shared" si="16"/>
        <v>B164</v>
      </c>
      <c r="J84">
        <f t="shared" si="17"/>
        <v>164</v>
      </c>
      <c r="K84" s="26">
        <f t="shared" ca="1" si="9"/>
        <v>0</v>
      </c>
      <c r="L84">
        <f t="shared" ca="1" si="10"/>
        <v>0</v>
      </c>
      <c r="M84">
        <f t="shared" ca="1" si="11"/>
        <v>0</v>
      </c>
      <c r="N84">
        <f t="shared" ca="1" si="12"/>
        <v>0</v>
      </c>
      <c r="O84">
        <f t="shared" ca="1" si="13"/>
        <v>0</v>
      </c>
      <c r="P84">
        <f t="shared" ca="1" si="14"/>
        <v>0</v>
      </c>
      <c r="Q84">
        <f t="shared" ca="1" si="15"/>
        <v>0</v>
      </c>
    </row>
    <row r="85" spans="1:17" x14ac:dyDescent="0.2">
      <c r="A85" s="4" t="s">
        <v>92</v>
      </c>
      <c r="B85" s="4" t="s">
        <v>29</v>
      </c>
      <c r="C85" s="22">
        <v>19198055175</v>
      </c>
      <c r="D85" s="14">
        <v>932267919.14999998</v>
      </c>
      <c r="E85" s="22">
        <v>9831263233.1499996</v>
      </c>
      <c r="F85" s="14">
        <v>9831291332.1399994</v>
      </c>
      <c r="G85" s="14">
        <v>9545881194.2999992</v>
      </c>
      <c r="H85" s="14">
        <v>10299031762.01</v>
      </c>
      <c r="I85" s="20" t="str">
        <f t="shared" si="16"/>
        <v>B165</v>
      </c>
      <c r="J85">
        <f t="shared" si="17"/>
        <v>165</v>
      </c>
      <c r="K85" s="26">
        <f t="shared" ca="1" si="9"/>
        <v>0</v>
      </c>
      <c r="L85">
        <f t="shared" ca="1" si="10"/>
        <v>0</v>
      </c>
      <c r="M85">
        <f t="shared" ca="1" si="11"/>
        <v>0</v>
      </c>
      <c r="N85">
        <f t="shared" ca="1" si="12"/>
        <v>0</v>
      </c>
      <c r="O85">
        <f t="shared" ca="1" si="13"/>
        <v>0</v>
      </c>
      <c r="P85">
        <f t="shared" ca="1" si="14"/>
        <v>0</v>
      </c>
      <c r="Q85">
        <f t="shared" ca="1" si="15"/>
        <v>0</v>
      </c>
    </row>
    <row r="86" spans="1:17" x14ac:dyDescent="0.2">
      <c r="A86" s="4" t="s">
        <v>92</v>
      </c>
      <c r="B86" s="4" t="s">
        <v>139</v>
      </c>
      <c r="C86" s="22">
        <v>6905496729</v>
      </c>
      <c r="D86" s="14">
        <v>259285913.47999999</v>
      </c>
      <c r="E86" s="22">
        <v>3564487991.48</v>
      </c>
      <c r="F86" s="14">
        <v>3564487991.48</v>
      </c>
      <c r="G86" s="14">
        <v>3561176654.21</v>
      </c>
      <c r="H86" s="14">
        <v>3600294651</v>
      </c>
      <c r="I86" s="20" t="str">
        <f t="shared" si="16"/>
        <v>B166</v>
      </c>
      <c r="J86">
        <f t="shared" si="17"/>
        <v>166</v>
      </c>
      <c r="K86" s="26">
        <f t="shared" ca="1" si="9"/>
        <v>0</v>
      </c>
      <c r="L86">
        <f t="shared" ca="1" si="10"/>
        <v>0</v>
      </c>
      <c r="M86">
        <f t="shared" ca="1" si="11"/>
        <v>0</v>
      </c>
      <c r="N86">
        <f t="shared" ca="1" si="12"/>
        <v>0</v>
      </c>
      <c r="O86">
        <f t="shared" ca="1" si="13"/>
        <v>0</v>
      </c>
      <c r="P86">
        <f t="shared" ca="1" si="14"/>
        <v>0</v>
      </c>
      <c r="Q86">
        <f t="shared" ca="1" si="15"/>
        <v>0</v>
      </c>
    </row>
    <row r="87" spans="1:17" x14ac:dyDescent="0.2">
      <c r="A87" s="4" t="s">
        <v>92</v>
      </c>
      <c r="B87" s="4" t="s">
        <v>34</v>
      </c>
      <c r="C87" s="22">
        <v>5933509701</v>
      </c>
      <c r="D87" s="14">
        <v>-2820821</v>
      </c>
      <c r="E87" s="22">
        <v>2700801104</v>
      </c>
      <c r="F87" s="14">
        <v>2700801104</v>
      </c>
      <c r="G87" s="14">
        <v>2700801104</v>
      </c>
      <c r="H87" s="14">
        <v>3229887776</v>
      </c>
      <c r="I87" s="20" t="str">
        <f t="shared" si="16"/>
        <v>B167</v>
      </c>
      <c r="J87">
        <f t="shared" si="17"/>
        <v>167</v>
      </c>
      <c r="K87" s="26">
        <f t="shared" ca="1" si="9"/>
        <v>0</v>
      </c>
      <c r="L87">
        <f t="shared" ca="1" si="10"/>
        <v>0</v>
      </c>
      <c r="M87">
        <f t="shared" ca="1" si="11"/>
        <v>0</v>
      </c>
      <c r="N87">
        <f t="shared" ca="1" si="12"/>
        <v>0</v>
      </c>
      <c r="O87">
        <f t="shared" ca="1" si="13"/>
        <v>0</v>
      </c>
      <c r="P87">
        <f t="shared" ca="1" si="14"/>
        <v>0</v>
      </c>
      <c r="Q87">
        <f t="shared" ca="1" si="15"/>
        <v>0</v>
      </c>
    </row>
    <row r="88" spans="1:17" x14ac:dyDescent="0.2">
      <c r="A88" s="4" t="s">
        <v>92</v>
      </c>
      <c r="B88" s="4" t="s">
        <v>36</v>
      </c>
      <c r="C88" s="22">
        <v>1942147497</v>
      </c>
      <c r="D88" s="14">
        <v>-154668040.78999999</v>
      </c>
      <c r="E88" s="22">
        <v>791865899.21000004</v>
      </c>
      <c r="F88" s="14">
        <v>791865899.21000004</v>
      </c>
      <c r="G88" s="14">
        <v>791865899.21000004</v>
      </c>
      <c r="H88" s="14">
        <v>995613557</v>
      </c>
      <c r="I88" s="20" t="str">
        <f t="shared" si="16"/>
        <v>B168</v>
      </c>
      <c r="J88">
        <f t="shared" si="17"/>
        <v>168</v>
      </c>
      <c r="K88" s="26">
        <f t="shared" ca="1" si="9"/>
        <v>0</v>
      </c>
      <c r="L88">
        <f t="shared" ca="1" si="10"/>
        <v>0</v>
      </c>
      <c r="M88">
        <f t="shared" ca="1" si="11"/>
        <v>0</v>
      </c>
      <c r="N88">
        <f t="shared" ca="1" si="12"/>
        <v>0</v>
      </c>
      <c r="O88">
        <f t="shared" ca="1" si="13"/>
        <v>0</v>
      </c>
      <c r="P88">
        <f t="shared" ca="1" si="14"/>
        <v>0</v>
      </c>
      <c r="Q88">
        <f t="shared" ca="1" si="15"/>
        <v>0</v>
      </c>
    </row>
    <row r="89" spans="1:17" x14ac:dyDescent="0.2">
      <c r="A89" s="4" t="s">
        <v>92</v>
      </c>
      <c r="B89" s="4" t="s">
        <v>39</v>
      </c>
      <c r="C89" s="22">
        <v>209871974</v>
      </c>
      <c r="D89" s="14">
        <v>-22630424.620000001</v>
      </c>
      <c r="E89" s="22">
        <v>34227624.380000003</v>
      </c>
      <c r="F89" s="14">
        <v>34227624.380000003</v>
      </c>
      <c r="G89" s="14">
        <v>34227624.380000003</v>
      </c>
      <c r="H89" s="14">
        <v>153013925</v>
      </c>
      <c r="I89" s="20" t="str">
        <f t="shared" si="16"/>
        <v>B169</v>
      </c>
      <c r="J89">
        <f t="shared" si="17"/>
        <v>169</v>
      </c>
      <c r="K89" s="26">
        <f t="shared" ca="1" si="9"/>
        <v>0</v>
      </c>
      <c r="L89">
        <f t="shared" ca="1" si="10"/>
        <v>0</v>
      </c>
      <c r="M89">
        <f t="shared" ca="1" si="11"/>
        <v>0</v>
      </c>
      <c r="N89">
        <f t="shared" ca="1" si="12"/>
        <v>0</v>
      </c>
      <c r="O89">
        <f t="shared" ca="1" si="13"/>
        <v>0</v>
      </c>
      <c r="P89">
        <f t="shared" ca="1" si="14"/>
        <v>0</v>
      </c>
      <c r="Q89">
        <f t="shared" ca="1" si="15"/>
        <v>0</v>
      </c>
    </row>
    <row r="90" spans="1:17" x14ac:dyDescent="0.2">
      <c r="A90" s="4" t="s">
        <v>92</v>
      </c>
      <c r="B90" s="4" t="s">
        <v>45</v>
      </c>
      <c r="C90" s="22">
        <v>2046303968</v>
      </c>
      <c r="D90" s="14">
        <v>193642976.06999999</v>
      </c>
      <c r="E90" s="22">
        <v>1216794956.0699999</v>
      </c>
      <c r="F90" s="14">
        <v>1216794956.0699999</v>
      </c>
      <c r="G90" s="14">
        <v>1216794956.0699999</v>
      </c>
      <c r="H90" s="14">
        <v>1023151988</v>
      </c>
      <c r="I90" s="20" t="str">
        <f t="shared" si="16"/>
        <v>B170</v>
      </c>
      <c r="J90">
        <f t="shared" si="17"/>
        <v>170</v>
      </c>
      <c r="K90" s="26">
        <f t="shared" ca="1" si="9"/>
        <v>0</v>
      </c>
      <c r="L90">
        <f t="shared" ca="1" si="10"/>
        <v>0</v>
      </c>
      <c r="M90">
        <f t="shared" ca="1" si="11"/>
        <v>0</v>
      </c>
      <c r="N90">
        <f t="shared" ca="1" si="12"/>
        <v>0</v>
      </c>
      <c r="O90">
        <f t="shared" ca="1" si="13"/>
        <v>0</v>
      </c>
      <c r="P90">
        <f t="shared" ca="1" si="14"/>
        <v>0</v>
      </c>
      <c r="Q90">
        <f t="shared" ca="1" si="15"/>
        <v>0</v>
      </c>
    </row>
    <row r="91" spans="1:17" x14ac:dyDescent="0.2">
      <c r="A91" s="4" t="s">
        <v>92</v>
      </c>
      <c r="B91" s="4" t="s">
        <v>46</v>
      </c>
      <c r="C91" s="22">
        <v>607747413</v>
      </c>
      <c r="D91" s="14">
        <v>-1416426</v>
      </c>
      <c r="E91" s="22">
        <v>302457234</v>
      </c>
      <c r="F91" s="14">
        <v>302457234</v>
      </c>
      <c r="G91" s="14">
        <v>302457234</v>
      </c>
      <c r="H91" s="14">
        <v>303873753</v>
      </c>
      <c r="I91" s="20" t="str">
        <f t="shared" si="16"/>
        <v>B171</v>
      </c>
      <c r="J91">
        <f t="shared" si="17"/>
        <v>171</v>
      </c>
      <c r="K91" s="26">
        <f t="shared" ca="1" si="9"/>
        <v>0</v>
      </c>
      <c r="L91">
        <f t="shared" ca="1" si="10"/>
        <v>0</v>
      </c>
      <c r="M91">
        <f t="shared" ca="1" si="11"/>
        <v>0</v>
      </c>
      <c r="N91">
        <f t="shared" ca="1" si="12"/>
        <v>0</v>
      </c>
      <c r="O91">
        <f t="shared" ca="1" si="13"/>
        <v>0</v>
      </c>
      <c r="P91">
        <f t="shared" ca="1" si="14"/>
        <v>0</v>
      </c>
      <c r="Q91">
        <f t="shared" ca="1" si="15"/>
        <v>0</v>
      </c>
    </row>
    <row r="92" spans="1:17" x14ac:dyDescent="0.2">
      <c r="A92" s="4" t="s">
        <v>92</v>
      </c>
      <c r="B92" s="4" t="s">
        <v>54</v>
      </c>
      <c r="C92" s="23">
        <v>0</v>
      </c>
      <c r="D92" s="14">
        <v>1714560</v>
      </c>
      <c r="E92" s="22">
        <v>1714560</v>
      </c>
      <c r="F92" s="14">
        <v>1714560</v>
      </c>
      <c r="G92" s="14">
        <v>1714560</v>
      </c>
      <c r="H92" s="13">
        <v>0</v>
      </c>
      <c r="I92" s="20" t="str">
        <f t="shared" si="16"/>
        <v>B172</v>
      </c>
      <c r="J92">
        <f t="shared" si="17"/>
        <v>172</v>
      </c>
      <c r="K92" s="26">
        <f t="shared" ca="1" si="9"/>
        <v>0</v>
      </c>
      <c r="L92">
        <f t="shared" ca="1" si="10"/>
        <v>0</v>
      </c>
      <c r="M92">
        <f t="shared" ca="1" si="11"/>
        <v>0</v>
      </c>
      <c r="N92">
        <f t="shared" ca="1" si="12"/>
        <v>0</v>
      </c>
      <c r="O92">
        <f t="shared" ca="1" si="13"/>
        <v>0</v>
      </c>
      <c r="P92">
        <f t="shared" ca="1" si="14"/>
        <v>0</v>
      </c>
      <c r="Q92">
        <f t="shared" ca="1" si="15"/>
        <v>0</v>
      </c>
    </row>
    <row r="93" spans="1:17" x14ac:dyDescent="0.2">
      <c r="A93" s="4" t="s">
        <v>92</v>
      </c>
      <c r="B93" s="4" t="s">
        <v>56</v>
      </c>
      <c r="C93" s="22">
        <v>656479407</v>
      </c>
      <c r="D93" s="14">
        <v>27941476</v>
      </c>
      <c r="E93" s="22">
        <v>290533234</v>
      </c>
      <c r="F93" s="14">
        <v>290533234</v>
      </c>
      <c r="G93" s="14">
        <v>290533234</v>
      </c>
      <c r="H93" s="14">
        <v>393887649</v>
      </c>
      <c r="I93" s="20" t="str">
        <f t="shared" si="16"/>
        <v>B173</v>
      </c>
      <c r="J93">
        <f t="shared" si="17"/>
        <v>173</v>
      </c>
      <c r="K93" s="26">
        <f t="shared" ca="1" si="9"/>
        <v>0</v>
      </c>
      <c r="L93">
        <f t="shared" ca="1" si="10"/>
        <v>0</v>
      </c>
      <c r="M93">
        <f t="shared" ca="1" si="11"/>
        <v>0</v>
      </c>
      <c r="N93">
        <f t="shared" ca="1" si="12"/>
        <v>0</v>
      </c>
      <c r="O93">
        <f t="shared" ca="1" si="13"/>
        <v>0</v>
      </c>
      <c r="P93">
        <f t="shared" ca="1" si="14"/>
        <v>0</v>
      </c>
      <c r="Q93">
        <f t="shared" ca="1" si="15"/>
        <v>0</v>
      </c>
    </row>
    <row r="94" spans="1:17" x14ac:dyDescent="0.2">
      <c r="A94" s="4" t="s">
        <v>92</v>
      </c>
      <c r="B94" s="4" t="s">
        <v>57</v>
      </c>
      <c r="C94" s="22">
        <v>205144476</v>
      </c>
      <c r="D94" s="14">
        <v>220872.15</v>
      </c>
      <c r="E94" s="22">
        <v>98189002.150000006</v>
      </c>
      <c r="F94" s="14">
        <v>98189002.150000006</v>
      </c>
      <c r="G94" s="14">
        <v>98189002.150000006</v>
      </c>
      <c r="H94" s="14">
        <v>107176346</v>
      </c>
      <c r="I94" s="20" t="str">
        <f t="shared" si="16"/>
        <v>B174</v>
      </c>
      <c r="J94">
        <f t="shared" si="17"/>
        <v>174</v>
      </c>
      <c r="K94" s="26">
        <f t="shared" ca="1" si="9"/>
        <v>0</v>
      </c>
      <c r="L94">
        <f t="shared" ca="1" si="10"/>
        <v>0</v>
      </c>
      <c r="M94">
        <f t="shared" ca="1" si="11"/>
        <v>0</v>
      </c>
      <c r="N94">
        <f t="shared" ca="1" si="12"/>
        <v>0</v>
      </c>
      <c r="O94">
        <f t="shared" ca="1" si="13"/>
        <v>0</v>
      </c>
      <c r="P94">
        <f t="shared" ca="1" si="14"/>
        <v>0</v>
      </c>
      <c r="Q94">
        <f t="shared" ca="1" si="15"/>
        <v>0</v>
      </c>
    </row>
    <row r="95" spans="1:17" x14ac:dyDescent="0.2">
      <c r="A95" s="4" t="s">
        <v>92</v>
      </c>
      <c r="B95" s="4" t="s">
        <v>58</v>
      </c>
      <c r="C95" s="22">
        <v>30212684</v>
      </c>
      <c r="D95" s="14">
        <v>-2248783</v>
      </c>
      <c r="E95" s="22">
        <v>12857555</v>
      </c>
      <c r="F95" s="14">
        <v>12857555</v>
      </c>
      <c r="G95" s="14">
        <v>12857555</v>
      </c>
      <c r="H95" s="14">
        <v>15106346</v>
      </c>
      <c r="I95" s="20" t="str">
        <f t="shared" si="16"/>
        <v>B175</v>
      </c>
      <c r="J95">
        <f t="shared" si="17"/>
        <v>175</v>
      </c>
      <c r="K95" s="26">
        <f t="shared" ca="1" si="9"/>
        <v>0</v>
      </c>
      <c r="L95">
        <f t="shared" ca="1" si="10"/>
        <v>0</v>
      </c>
      <c r="M95">
        <f t="shared" ca="1" si="11"/>
        <v>0</v>
      </c>
      <c r="N95">
        <f t="shared" ca="1" si="12"/>
        <v>0</v>
      </c>
      <c r="O95">
        <f t="shared" ca="1" si="13"/>
        <v>0</v>
      </c>
      <c r="P95">
        <f t="shared" ca="1" si="14"/>
        <v>0</v>
      </c>
      <c r="Q95">
        <f t="shared" ca="1" si="15"/>
        <v>0</v>
      </c>
    </row>
    <row r="96" spans="1:17" x14ac:dyDescent="0.2">
      <c r="A96" s="4" t="s">
        <v>92</v>
      </c>
      <c r="B96" s="4" t="s">
        <v>59</v>
      </c>
      <c r="C96" s="22">
        <v>482252863</v>
      </c>
      <c r="D96" s="14">
        <v>35354135</v>
      </c>
      <c r="E96" s="22">
        <v>232242467</v>
      </c>
      <c r="F96" s="14">
        <v>232242467</v>
      </c>
      <c r="G96" s="14">
        <v>232242467</v>
      </c>
      <c r="H96" s="14">
        <v>285364531</v>
      </c>
      <c r="I96" s="20" t="str">
        <f t="shared" si="16"/>
        <v>B176</v>
      </c>
      <c r="J96">
        <f t="shared" si="17"/>
        <v>176</v>
      </c>
      <c r="K96" s="26">
        <f t="shared" ca="1" si="9"/>
        <v>0</v>
      </c>
      <c r="L96">
        <f t="shared" ca="1" si="10"/>
        <v>0</v>
      </c>
      <c r="M96">
        <f t="shared" ca="1" si="11"/>
        <v>0</v>
      </c>
      <c r="N96">
        <f t="shared" ca="1" si="12"/>
        <v>0</v>
      </c>
      <c r="O96">
        <f t="shared" ca="1" si="13"/>
        <v>0</v>
      </c>
      <c r="P96">
        <f t="shared" ca="1" si="14"/>
        <v>0</v>
      </c>
      <c r="Q96">
        <f t="shared" ca="1" si="15"/>
        <v>0</v>
      </c>
    </row>
    <row r="97" spans="1:17" x14ac:dyDescent="0.2">
      <c r="A97" s="4" t="s">
        <v>92</v>
      </c>
      <c r="B97" s="4" t="s">
        <v>142</v>
      </c>
      <c r="C97" s="22">
        <v>127586218</v>
      </c>
      <c r="D97" s="14">
        <v>2373332</v>
      </c>
      <c r="E97" s="22">
        <v>61365361</v>
      </c>
      <c r="F97" s="14">
        <v>61365361</v>
      </c>
      <c r="G97" s="14">
        <v>61365361</v>
      </c>
      <c r="H97" s="14">
        <v>68594189</v>
      </c>
      <c r="I97" s="20" t="str">
        <f t="shared" si="16"/>
        <v>B177</v>
      </c>
      <c r="J97">
        <f t="shared" si="17"/>
        <v>177</v>
      </c>
      <c r="K97" s="26">
        <f t="shared" ca="1" si="9"/>
        <v>0</v>
      </c>
      <c r="L97">
        <f t="shared" ca="1" si="10"/>
        <v>0</v>
      </c>
      <c r="M97">
        <f t="shared" ca="1" si="11"/>
        <v>0</v>
      </c>
      <c r="N97">
        <f t="shared" ca="1" si="12"/>
        <v>0</v>
      </c>
      <c r="O97">
        <f t="shared" ca="1" si="13"/>
        <v>0</v>
      </c>
      <c r="P97">
        <f t="shared" ca="1" si="14"/>
        <v>0</v>
      </c>
      <c r="Q97">
        <f t="shared" ca="1" si="15"/>
        <v>0</v>
      </c>
    </row>
    <row r="98" spans="1:17" x14ac:dyDescent="0.2">
      <c r="A98" s="4" t="s">
        <v>92</v>
      </c>
      <c r="B98" s="4" t="s">
        <v>81</v>
      </c>
      <c r="C98" s="22">
        <v>533209801</v>
      </c>
      <c r="D98" s="14">
        <v>45517473.100000001</v>
      </c>
      <c r="E98" s="22">
        <v>312122367.10000002</v>
      </c>
      <c r="F98" s="14">
        <v>312122367.10000002</v>
      </c>
      <c r="G98" s="14">
        <v>227963526.09999999</v>
      </c>
      <c r="H98" s="14">
        <v>266604907</v>
      </c>
      <c r="I98" s="20" t="str">
        <f t="shared" si="16"/>
        <v>B178</v>
      </c>
      <c r="J98">
        <f t="shared" si="17"/>
        <v>178</v>
      </c>
      <c r="K98" s="26">
        <f t="shared" ca="1" si="9"/>
        <v>0</v>
      </c>
      <c r="L98">
        <f t="shared" ca="1" si="10"/>
        <v>0</v>
      </c>
      <c r="M98">
        <f t="shared" ca="1" si="11"/>
        <v>0</v>
      </c>
      <c r="N98">
        <f t="shared" ca="1" si="12"/>
        <v>0</v>
      </c>
      <c r="O98">
        <f t="shared" ca="1" si="13"/>
        <v>0</v>
      </c>
      <c r="P98">
        <f t="shared" ca="1" si="14"/>
        <v>0</v>
      </c>
      <c r="Q98">
        <f t="shared" ca="1" si="15"/>
        <v>0</v>
      </c>
    </row>
    <row r="99" spans="1:17" x14ac:dyDescent="0.2">
      <c r="A99" s="4" t="s">
        <v>92</v>
      </c>
      <c r="B99" s="4" t="s">
        <v>60</v>
      </c>
      <c r="C99" s="22">
        <v>39878968</v>
      </c>
      <c r="D99" s="14">
        <v>2767536</v>
      </c>
      <c r="E99" s="22">
        <v>22707000</v>
      </c>
      <c r="F99" s="14">
        <v>22707000</v>
      </c>
      <c r="G99" s="14">
        <v>22707000</v>
      </c>
      <c r="H99" s="14">
        <v>19939504</v>
      </c>
      <c r="I99" s="20" t="str">
        <f t="shared" si="16"/>
        <v>B179</v>
      </c>
      <c r="J99">
        <f t="shared" si="17"/>
        <v>179</v>
      </c>
      <c r="K99" s="26">
        <f t="shared" ca="1" si="9"/>
        <v>0</v>
      </c>
      <c r="L99">
        <f t="shared" ca="1" si="10"/>
        <v>0</v>
      </c>
      <c r="M99">
        <f t="shared" ca="1" si="11"/>
        <v>0</v>
      </c>
      <c r="N99">
        <f t="shared" ca="1" si="12"/>
        <v>0</v>
      </c>
      <c r="O99">
        <f t="shared" ca="1" si="13"/>
        <v>0</v>
      </c>
      <c r="P99">
        <f t="shared" ca="1" si="14"/>
        <v>0</v>
      </c>
      <c r="Q99">
        <f t="shared" ca="1" si="15"/>
        <v>0</v>
      </c>
    </row>
    <row r="100" spans="1:17" x14ac:dyDescent="0.2">
      <c r="A100" s="4" t="s">
        <v>92</v>
      </c>
      <c r="B100" s="4" t="s">
        <v>61</v>
      </c>
      <c r="C100" s="22">
        <v>18397586</v>
      </c>
      <c r="D100" s="14">
        <v>760868</v>
      </c>
      <c r="E100" s="22">
        <v>9959655</v>
      </c>
      <c r="F100" s="14">
        <v>9959655</v>
      </c>
      <c r="G100" s="14">
        <v>9959655</v>
      </c>
      <c r="H100" s="14">
        <v>9198799</v>
      </c>
      <c r="I100" s="20" t="str">
        <f t="shared" si="16"/>
        <v>B180</v>
      </c>
      <c r="J100">
        <f t="shared" si="17"/>
        <v>180</v>
      </c>
      <c r="K100" s="26">
        <f t="shared" ca="1" si="9"/>
        <v>0</v>
      </c>
      <c r="L100">
        <f t="shared" ca="1" si="10"/>
        <v>0</v>
      </c>
      <c r="M100">
        <f t="shared" ca="1" si="11"/>
        <v>0</v>
      </c>
      <c r="N100">
        <f t="shared" ca="1" si="12"/>
        <v>0</v>
      </c>
      <c r="O100">
        <f t="shared" ca="1" si="13"/>
        <v>0</v>
      </c>
      <c r="P100">
        <f t="shared" ca="1" si="14"/>
        <v>0</v>
      </c>
      <c r="Q100">
        <f t="shared" ca="1" si="15"/>
        <v>0</v>
      </c>
    </row>
    <row r="101" spans="1:17" x14ac:dyDescent="0.2">
      <c r="A101" s="4" t="s">
        <v>92</v>
      </c>
      <c r="B101" s="4" t="s">
        <v>68</v>
      </c>
      <c r="C101" s="22">
        <v>105618000</v>
      </c>
      <c r="D101" s="14">
        <v>50103030</v>
      </c>
      <c r="E101" s="22">
        <v>115103030</v>
      </c>
      <c r="F101" s="14">
        <v>115103030</v>
      </c>
      <c r="G101" s="14">
        <v>115103030</v>
      </c>
      <c r="H101" s="14">
        <v>40618000</v>
      </c>
      <c r="I101" s="20" t="str">
        <f t="shared" si="16"/>
        <v>B181</v>
      </c>
      <c r="J101">
        <f t="shared" si="17"/>
        <v>181</v>
      </c>
      <c r="K101" s="26">
        <f t="shared" ca="1" si="9"/>
        <v>0</v>
      </c>
      <c r="L101">
        <f t="shared" ca="1" si="10"/>
        <v>0</v>
      </c>
      <c r="M101">
        <f t="shared" ca="1" si="11"/>
        <v>0</v>
      </c>
      <c r="N101">
        <f t="shared" ca="1" si="12"/>
        <v>0</v>
      </c>
      <c r="O101">
        <f t="shared" ca="1" si="13"/>
        <v>0</v>
      </c>
      <c r="P101">
        <f t="shared" ca="1" si="14"/>
        <v>0</v>
      </c>
      <c r="Q101">
        <f t="shared" ca="1" si="15"/>
        <v>0</v>
      </c>
    </row>
    <row r="102" spans="1:17" x14ac:dyDescent="0.2">
      <c r="A102" s="4" t="s">
        <v>92</v>
      </c>
      <c r="B102" s="4" t="s">
        <v>70</v>
      </c>
      <c r="C102" s="22">
        <v>4301807</v>
      </c>
      <c r="D102" s="14">
        <v>-181402</v>
      </c>
      <c r="E102" s="22">
        <v>1969490</v>
      </c>
      <c r="F102" s="14">
        <v>1969490</v>
      </c>
      <c r="G102" s="14">
        <v>1969490</v>
      </c>
      <c r="H102" s="14">
        <v>2150915</v>
      </c>
      <c r="I102" s="20" t="str">
        <f t="shared" si="16"/>
        <v>B182</v>
      </c>
      <c r="J102">
        <f t="shared" si="17"/>
        <v>182</v>
      </c>
      <c r="K102" s="26">
        <f t="shared" ca="1" si="9"/>
        <v>0</v>
      </c>
      <c r="L102">
        <f t="shared" ca="1" si="10"/>
        <v>0</v>
      </c>
      <c r="M102">
        <f t="shared" ca="1" si="11"/>
        <v>0</v>
      </c>
      <c r="N102">
        <f t="shared" ca="1" si="12"/>
        <v>0</v>
      </c>
      <c r="O102">
        <f t="shared" ca="1" si="13"/>
        <v>0</v>
      </c>
      <c r="P102">
        <f t="shared" ca="1" si="14"/>
        <v>0</v>
      </c>
      <c r="Q102">
        <f t="shared" ca="1" si="15"/>
        <v>0</v>
      </c>
    </row>
    <row r="103" spans="1:17" x14ac:dyDescent="0.2">
      <c r="A103" s="4" t="s">
        <v>92</v>
      </c>
      <c r="B103" s="4" t="s">
        <v>71</v>
      </c>
      <c r="C103" s="22">
        <v>4037807</v>
      </c>
      <c r="D103" s="14">
        <v>-203787</v>
      </c>
      <c r="E103" s="22">
        <v>1815105</v>
      </c>
      <c r="F103" s="14">
        <v>1815105</v>
      </c>
      <c r="G103" s="14">
        <v>1815105</v>
      </c>
      <c r="H103" s="14">
        <v>2018915</v>
      </c>
      <c r="I103" s="20" t="str">
        <f t="shared" si="16"/>
        <v>B183</v>
      </c>
      <c r="J103">
        <f t="shared" si="17"/>
        <v>183</v>
      </c>
      <c r="K103" s="26">
        <f t="shared" ca="1" si="9"/>
        <v>0</v>
      </c>
      <c r="L103">
        <f t="shared" ca="1" si="10"/>
        <v>0</v>
      </c>
      <c r="M103">
        <f t="shared" ca="1" si="11"/>
        <v>0</v>
      </c>
      <c r="N103">
        <f t="shared" ca="1" si="12"/>
        <v>0</v>
      </c>
      <c r="O103">
        <f t="shared" ca="1" si="13"/>
        <v>0</v>
      </c>
      <c r="P103">
        <f t="shared" ca="1" si="14"/>
        <v>0</v>
      </c>
      <c r="Q103">
        <f t="shared" ca="1" si="15"/>
        <v>0</v>
      </c>
    </row>
    <row r="104" spans="1:17" x14ac:dyDescent="0.2">
      <c r="A104" s="4" t="s">
        <v>92</v>
      </c>
      <c r="B104" s="4" t="s">
        <v>77</v>
      </c>
      <c r="C104" s="23">
        <v>0</v>
      </c>
      <c r="D104" s="14">
        <v>18284138.199999999</v>
      </c>
      <c r="E104" s="22">
        <v>18284138.199999999</v>
      </c>
      <c r="F104" s="14">
        <v>18284138.199999999</v>
      </c>
      <c r="G104" s="14">
        <v>18253138.199999999</v>
      </c>
      <c r="H104" s="13">
        <v>0</v>
      </c>
      <c r="I104" s="20" t="str">
        <f t="shared" si="16"/>
        <v>B184</v>
      </c>
      <c r="J104">
        <f t="shared" si="17"/>
        <v>184</v>
      </c>
      <c r="K104" s="26">
        <f t="shared" ca="1" si="9"/>
        <v>0</v>
      </c>
      <c r="L104">
        <f t="shared" ca="1" si="10"/>
        <v>0</v>
      </c>
      <c r="M104">
        <f t="shared" ca="1" si="11"/>
        <v>0</v>
      </c>
      <c r="N104">
        <f t="shared" ca="1" si="12"/>
        <v>0</v>
      </c>
      <c r="O104">
        <f t="shared" ca="1" si="13"/>
        <v>0</v>
      </c>
      <c r="P104">
        <f t="shared" ca="1" si="14"/>
        <v>0</v>
      </c>
      <c r="Q104">
        <f t="shared" ca="1" si="15"/>
        <v>0</v>
      </c>
    </row>
    <row r="105" spans="1:17" x14ac:dyDescent="0.2">
      <c r="A105" s="4" t="s">
        <v>92</v>
      </c>
      <c r="B105" s="4" t="s">
        <v>150</v>
      </c>
      <c r="C105" s="23">
        <v>0</v>
      </c>
      <c r="D105" s="14">
        <v>43160026.579999998</v>
      </c>
      <c r="E105" s="22">
        <v>43160026.579999998</v>
      </c>
      <c r="F105" s="14">
        <v>43160026.579999998</v>
      </c>
      <c r="G105" s="14">
        <v>43160026.579999998</v>
      </c>
      <c r="H105" s="13">
        <v>0</v>
      </c>
      <c r="I105" s="20" t="str">
        <f t="shared" si="16"/>
        <v>B185</v>
      </c>
      <c r="J105">
        <f t="shared" si="17"/>
        <v>185</v>
      </c>
      <c r="K105" s="26">
        <f t="shared" ca="1" si="9"/>
        <v>0</v>
      </c>
      <c r="L105">
        <f t="shared" ca="1" si="10"/>
        <v>0</v>
      </c>
      <c r="M105">
        <f t="shared" ca="1" si="11"/>
        <v>0</v>
      </c>
      <c r="N105">
        <f t="shared" ca="1" si="12"/>
        <v>0</v>
      </c>
      <c r="O105">
        <f t="shared" ca="1" si="13"/>
        <v>0</v>
      </c>
      <c r="P105">
        <f t="shared" ca="1" si="14"/>
        <v>0</v>
      </c>
      <c r="Q105">
        <f t="shared" ca="1" si="15"/>
        <v>0</v>
      </c>
    </row>
    <row r="106" spans="1:17" x14ac:dyDescent="0.2">
      <c r="A106" s="4" t="s">
        <v>92</v>
      </c>
      <c r="B106" s="4" t="s">
        <v>151</v>
      </c>
      <c r="C106" s="22">
        <v>4015888</v>
      </c>
      <c r="D106" s="14">
        <v>-273767</v>
      </c>
      <c r="E106" s="22">
        <v>1734175</v>
      </c>
      <c r="F106" s="14">
        <v>1734175</v>
      </c>
      <c r="G106" s="14">
        <v>1734175</v>
      </c>
      <c r="H106" s="14">
        <v>2007946</v>
      </c>
      <c r="I106" s="20" t="str">
        <f t="shared" si="16"/>
        <v>B186</v>
      </c>
      <c r="J106">
        <f t="shared" si="17"/>
        <v>186</v>
      </c>
      <c r="K106" s="26">
        <f t="shared" ca="1" si="9"/>
        <v>0</v>
      </c>
      <c r="L106">
        <f t="shared" ca="1" si="10"/>
        <v>0</v>
      </c>
      <c r="M106">
        <f t="shared" ca="1" si="11"/>
        <v>0</v>
      </c>
      <c r="N106">
        <f t="shared" ca="1" si="12"/>
        <v>0</v>
      </c>
      <c r="O106">
        <f t="shared" ca="1" si="13"/>
        <v>0</v>
      </c>
      <c r="P106">
        <f t="shared" ca="1" si="14"/>
        <v>0</v>
      </c>
      <c r="Q106">
        <f t="shared" ca="1" si="15"/>
        <v>0</v>
      </c>
    </row>
    <row r="107" spans="1:17" x14ac:dyDescent="0.2">
      <c r="I107" s="20" t="str">
        <f t="shared" si="16"/>
        <v>B187</v>
      </c>
      <c r="J107">
        <f t="shared" si="17"/>
        <v>187</v>
      </c>
      <c r="K107" s="26">
        <f t="shared" ca="1" si="9"/>
        <v>0</v>
      </c>
      <c r="L107">
        <f t="shared" ca="1" si="10"/>
        <v>0</v>
      </c>
      <c r="M107">
        <f t="shared" ca="1" si="11"/>
        <v>0</v>
      </c>
      <c r="N107">
        <f t="shared" ca="1" si="12"/>
        <v>0</v>
      </c>
      <c r="O107">
        <f t="shared" ca="1" si="13"/>
        <v>0</v>
      </c>
      <c r="P107">
        <f t="shared" ca="1" si="14"/>
        <v>0</v>
      </c>
      <c r="Q107">
        <f t="shared" ca="1" si="15"/>
        <v>0</v>
      </c>
    </row>
    <row r="108" spans="1:17" x14ac:dyDescent="0.2">
      <c r="I108" s="20" t="str">
        <f t="shared" si="16"/>
        <v>B188</v>
      </c>
      <c r="J108">
        <f t="shared" si="17"/>
        <v>188</v>
      </c>
      <c r="K108" s="26">
        <f t="shared" ca="1" si="9"/>
        <v>0</v>
      </c>
      <c r="L108">
        <f t="shared" ca="1" si="10"/>
        <v>0</v>
      </c>
      <c r="M108">
        <f t="shared" ca="1" si="11"/>
        <v>0</v>
      </c>
      <c r="N108">
        <f t="shared" ca="1" si="12"/>
        <v>0</v>
      </c>
      <c r="O108">
        <f t="shared" ca="1" si="13"/>
        <v>0</v>
      </c>
      <c r="P108">
        <f t="shared" ca="1" si="14"/>
        <v>0</v>
      </c>
      <c r="Q108">
        <f t="shared" ca="1" si="15"/>
        <v>0</v>
      </c>
    </row>
    <row r="109" spans="1:17" x14ac:dyDescent="0.2">
      <c r="I109" s="20" t="str">
        <f t="shared" si="16"/>
        <v>B189</v>
      </c>
      <c r="J109">
        <f t="shared" si="17"/>
        <v>189</v>
      </c>
      <c r="K109" s="26">
        <f t="shared" ca="1" si="9"/>
        <v>0</v>
      </c>
      <c r="L109">
        <f t="shared" ca="1" si="10"/>
        <v>0</v>
      </c>
      <c r="M109">
        <f t="shared" ca="1" si="11"/>
        <v>0</v>
      </c>
      <c r="N109">
        <f t="shared" ca="1" si="12"/>
        <v>0</v>
      </c>
      <c r="O109">
        <f t="shared" ca="1" si="13"/>
        <v>0</v>
      </c>
      <c r="P109">
        <f t="shared" ca="1" si="14"/>
        <v>0</v>
      </c>
      <c r="Q109">
        <f t="shared" ca="1" si="15"/>
        <v>0</v>
      </c>
    </row>
    <row r="110" spans="1:17" x14ac:dyDescent="0.2">
      <c r="I110" s="20" t="str">
        <f t="shared" si="16"/>
        <v>B190</v>
      </c>
      <c r="J110">
        <f t="shared" si="17"/>
        <v>190</v>
      </c>
      <c r="K110" s="26">
        <f t="shared" ca="1" si="9"/>
        <v>0</v>
      </c>
      <c r="L110">
        <f t="shared" ca="1" si="10"/>
        <v>0</v>
      </c>
      <c r="M110">
        <f t="shared" ca="1" si="11"/>
        <v>0</v>
      </c>
      <c r="N110">
        <f t="shared" ca="1" si="12"/>
        <v>0</v>
      </c>
      <c r="O110">
        <f t="shared" ca="1" si="13"/>
        <v>0</v>
      </c>
      <c r="P110">
        <f t="shared" ca="1" si="14"/>
        <v>0</v>
      </c>
      <c r="Q110">
        <f t="shared" ca="1" si="15"/>
        <v>0</v>
      </c>
    </row>
    <row r="111" spans="1:17" x14ac:dyDescent="0.2">
      <c r="I111" s="20" t="str">
        <f t="shared" si="16"/>
        <v>B191</v>
      </c>
      <c r="J111">
        <f t="shared" si="17"/>
        <v>191</v>
      </c>
      <c r="K111" s="26">
        <f t="shared" ca="1" si="9"/>
        <v>0</v>
      </c>
      <c r="L111">
        <f t="shared" ca="1" si="10"/>
        <v>0</v>
      </c>
      <c r="M111">
        <f t="shared" ca="1" si="11"/>
        <v>0</v>
      </c>
      <c r="N111">
        <f t="shared" ca="1" si="12"/>
        <v>0</v>
      </c>
      <c r="O111">
        <f t="shared" ca="1" si="13"/>
        <v>0</v>
      </c>
      <c r="P111">
        <f t="shared" ca="1" si="14"/>
        <v>0</v>
      </c>
      <c r="Q111">
        <f t="shared" ca="1" si="15"/>
        <v>0</v>
      </c>
    </row>
    <row r="112" spans="1:17" x14ac:dyDescent="0.2">
      <c r="I112" s="20" t="str">
        <f t="shared" si="16"/>
        <v>B192</v>
      </c>
      <c r="J112">
        <f t="shared" si="17"/>
        <v>192</v>
      </c>
      <c r="K112" s="26">
        <f t="shared" ca="1" si="9"/>
        <v>0</v>
      </c>
      <c r="L112">
        <f t="shared" ca="1" si="10"/>
        <v>0</v>
      </c>
      <c r="M112">
        <f t="shared" ca="1" si="11"/>
        <v>0</v>
      </c>
      <c r="N112">
        <f t="shared" ca="1" si="12"/>
        <v>0</v>
      </c>
      <c r="O112">
        <f t="shared" ca="1" si="13"/>
        <v>0</v>
      </c>
      <c r="P112">
        <f t="shared" ca="1" si="14"/>
        <v>0</v>
      </c>
      <c r="Q112">
        <f t="shared" ca="1" si="15"/>
        <v>0</v>
      </c>
    </row>
    <row r="113" spans="9:17" x14ac:dyDescent="0.2">
      <c r="I113" s="20" t="str">
        <f t="shared" si="16"/>
        <v>B193</v>
      </c>
      <c r="J113">
        <f t="shared" si="17"/>
        <v>193</v>
      </c>
      <c r="K113" s="26">
        <f t="shared" ca="1" si="9"/>
        <v>0</v>
      </c>
      <c r="L113">
        <f t="shared" ca="1" si="10"/>
        <v>0</v>
      </c>
      <c r="M113">
        <f t="shared" ca="1" si="11"/>
        <v>0</v>
      </c>
      <c r="N113">
        <f t="shared" ca="1" si="12"/>
        <v>0</v>
      </c>
      <c r="O113">
        <f t="shared" ca="1" si="13"/>
        <v>0</v>
      </c>
      <c r="P113">
        <f t="shared" ca="1" si="14"/>
        <v>0</v>
      </c>
      <c r="Q113">
        <f t="shared" ca="1" si="15"/>
        <v>0</v>
      </c>
    </row>
    <row r="114" spans="9:17" x14ac:dyDescent="0.2">
      <c r="I114" s="20" t="str">
        <f t="shared" si="16"/>
        <v>B194</v>
      </c>
      <c r="J114">
        <f t="shared" si="17"/>
        <v>194</v>
      </c>
      <c r="K114" s="26">
        <f t="shared" ca="1" si="9"/>
        <v>0</v>
      </c>
      <c r="L114">
        <f t="shared" ca="1" si="10"/>
        <v>0</v>
      </c>
      <c r="M114">
        <f t="shared" ca="1" si="11"/>
        <v>0</v>
      </c>
      <c r="N114">
        <f t="shared" ca="1" si="12"/>
        <v>0</v>
      </c>
      <c r="O114">
        <f t="shared" ca="1" si="13"/>
        <v>0</v>
      </c>
      <c r="P114">
        <f t="shared" ca="1" si="14"/>
        <v>0</v>
      </c>
      <c r="Q114">
        <f t="shared" ca="1" si="15"/>
        <v>0</v>
      </c>
    </row>
    <row r="115" spans="9:17" x14ac:dyDescent="0.2">
      <c r="I115" s="20" t="str">
        <f t="shared" si="16"/>
        <v>B195</v>
      </c>
      <c r="J115">
        <f t="shared" si="17"/>
        <v>195</v>
      </c>
      <c r="K115" s="26">
        <f t="shared" ca="1" si="9"/>
        <v>0</v>
      </c>
      <c r="L115">
        <f t="shared" ca="1" si="10"/>
        <v>0</v>
      </c>
      <c r="M115">
        <f t="shared" ca="1" si="11"/>
        <v>0</v>
      </c>
      <c r="N115">
        <f t="shared" ca="1" si="12"/>
        <v>0</v>
      </c>
      <c r="O115">
        <f t="shared" ca="1" si="13"/>
        <v>0</v>
      </c>
      <c r="P115">
        <f t="shared" ca="1" si="14"/>
        <v>0</v>
      </c>
      <c r="Q115">
        <f t="shared" ca="1" si="15"/>
        <v>0</v>
      </c>
    </row>
    <row r="116" spans="9:17" x14ac:dyDescent="0.2">
      <c r="I116" s="20" t="str">
        <f t="shared" si="16"/>
        <v>B196</v>
      </c>
      <c r="J116">
        <f t="shared" si="17"/>
        <v>196</v>
      </c>
      <c r="K116" s="26">
        <f t="shared" ca="1" si="9"/>
        <v>0</v>
      </c>
      <c r="L116">
        <f t="shared" ca="1" si="10"/>
        <v>0</v>
      </c>
      <c r="M116">
        <f t="shared" ca="1" si="11"/>
        <v>0</v>
      </c>
      <c r="N116">
        <f t="shared" ca="1" si="12"/>
        <v>0</v>
      </c>
      <c r="O116">
        <f t="shared" ca="1" si="13"/>
        <v>0</v>
      </c>
      <c r="P116">
        <f t="shared" ca="1" si="14"/>
        <v>0</v>
      </c>
      <c r="Q116">
        <f t="shared" ca="1" si="15"/>
        <v>0</v>
      </c>
    </row>
    <row r="117" spans="9:17" x14ac:dyDescent="0.2">
      <c r="I117" s="20" t="str">
        <f t="shared" si="16"/>
        <v>B197</v>
      </c>
      <c r="J117">
        <f t="shared" si="17"/>
        <v>197</v>
      </c>
      <c r="K117" s="26">
        <f t="shared" ca="1" si="9"/>
        <v>0</v>
      </c>
      <c r="L117">
        <f t="shared" ca="1" si="10"/>
        <v>0</v>
      </c>
      <c r="M117">
        <f t="shared" ca="1" si="11"/>
        <v>0</v>
      </c>
      <c r="N117">
        <f t="shared" ca="1" si="12"/>
        <v>0</v>
      </c>
      <c r="O117">
        <f t="shared" ca="1" si="13"/>
        <v>0</v>
      </c>
      <c r="P117">
        <f t="shared" ca="1" si="14"/>
        <v>0</v>
      </c>
      <c r="Q117">
        <f t="shared" ca="1" si="15"/>
        <v>0</v>
      </c>
    </row>
    <row r="118" spans="9:17" x14ac:dyDescent="0.2">
      <c r="I118" s="20" t="str">
        <f t="shared" si="16"/>
        <v>B198</v>
      </c>
      <c r="J118">
        <f t="shared" si="17"/>
        <v>198</v>
      </c>
      <c r="K118" s="26">
        <f t="shared" ca="1" si="9"/>
        <v>0</v>
      </c>
      <c r="L118">
        <f t="shared" ca="1" si="10"/>
        <v>0</v>
      </c>
      <c r="M118">
        <f t="shared" ca="1" si="11"/>
        <v>0</v>
      </c>
      <c r="N118">
        <f t="shared" ca="1" si="12"/>
        <v>0</v>
      </c>
      <c r="O118">
        <f t="shared" ca="1" si="13"/>
        <v>0</v>
      </c>
      <c r="P118">
        <f t="shared" ca="1" si="14"/>
        <v>0</v>
      </c>
      <c r="Q118">
        <f t="shared" ca="1" si="15"/>
        <v>0</v>
      </c>
    </row>
    <row r="119" spans="9:17" x14ac:dyDescent="0.2">
      <c r="I119" s="20" t="str">
        <f t="shared" si="16"/>
        <v>B199</v>
      </c>
      <c r="J119">
        <f t="shared" si="17"/>
        <v>199</v>
      </c>
      <c r="K119" s="26">
        <f t="shared" ca="1" si="9"/>
        <v>0</v>
      </c>
      <c r="L119">
        <f t="shared" ca="1" si="10"/>
        <v>0</v>
      </c>
      <c r="M119">
        <f t="shared" ca="1" si="11"/>
        <v>0</v>
      </c>
      <c r="N119">
        <f t="shared" ca="1" si="12"/>
        <v>0</v>
      </c>
      <c r="O119">
        <f t="shared" ca="1" si="13"/>
        <v>0</v>
      </c>
      <c r="P119">
        <f t="shared" ca="1" si="14"/>
        <v>0</v>
      </c>
      <c r="Q119">
        <f t="shared" ca="1" si="15"/>
        <v>0</v>
      </c>
    </row>
    <row r="120" spans="9:17" x14ac:dyDescent="0.2">
      <c r="I120" s="20" t="str">
        <f t="shared" si="16"/>
        <v>B200</v>
      </c>
      <c r="J120">
        <f t="shared" si="17"/>
        <v>200</v>
      </c>
      <c r="K120" s="26">
        <f t="shared" ca="1" si="9"/>
        <v>0</v>
      </c>
      <c r="L120">
        <f t="shared" ca="1" si="10"/>
        <v>0</v>
      </c>
      <c r="M120">
        <f t="shared" ca="1" si="11"/>
        <v>0</v>
      </c>
      <c r="N120">
        <f t="shared" ca="1" si="12"/>
        <v>0</v>
      </c>
      <c r="O120">
        <f t="shared" ca="1" si="13"/>
        <v>0</v>
      </c>
      <c r="P120">
        <f t="shared" ca="1" si="14"/>
        <v>0</v>
      </c>
      <c r="Q120">
        <f t="shared" ca="1" si="15"/>
        <v>0</v>
      </c>
    </row>
    <row r="121" spans="9:17" x14ac:dyDescent="0.2">
      <c r="I121" s="20" t="str">
        <f t="shared" si="16"/>
        <v>B201</v>
      </c>
      <c r="J121">
        <f t="shared" si="17"/>
        <v>201</v>
      </c>
      <c r="K121" s="26">
        <f t="shared" ca="1" si="9"/>
        <v>0</v>
      </c>
      <c r="L121">
        <f t="shared" ca="1" si="10"/>
        <v>0</v>
      </c>
      <c r="M121">
        <f t="shared" ca="1" si="11"/>
        <v>0</v>
      </c>
      <c r="N121">
        <f t="shared" ca="1" si="12"/>
        <v>0</v>
      </c>
      <c r="O121">
        <f t="shared" ca="1" si="13"/>
        <v>0</v>
      </c>
      <c r="P121">
        <f t="shared" ca="1" si="14"/>
        <v>0</v>
      </c>
      <c r="Q121">
        <f t="shared" ca="1" si="15"/>
        <v>0</v>
      </c>
    </row>
    <row r="122" spans="9:17" x14ac:dyDescent="0.2">
      <c r="I122" s="20" t="str">
        <f t="shared" si="16"/>
        <v>B202</v>
      </c>
      <c r="J122">
        <f t="shared" si="17"/>
        <v>202</v>
      </c>
      <c r="K122" s="26">
        <f t="shared" ca="1" si="9"/>
        <v>0</v>
      </c>
      <c r="L122">
        <f t="shared" ca="1" si="10"/>
        <v>0</v>
      </c>
      <c r="M122">
        <f t="shared" ca="1" si="11"/>
        <v>0</v>
      </c>
      <c r="N122">
        <f t="shared" ca="1" si="12"/>
        <v>0</v>
      </c>
      <c r="O122">
        <f t="shared" ca="1" si="13"/>
        <v>0</v>
      </c>
      <c r="P122">
        <f t="shared" ca="1" si="14"/>
        <v>0</v>
      </c>
      <c r="Q122">
        <f t="shared" ca="1" si="15"/>
        <v>0</v>
      </c>
    </row>
    <row r="123" spans="9:17" x14ac:dyDescent="0.2">
      <c r="I123" s="20" t="str">
        <f t="shared" si="16"/>
        <v>B203</v>
      </c>
      <c r="J123">
        <f t="shared" si="17"/>
        <v>203</v>
      </c>
      <c r="K123" s="26">
        <f t="shared" ca="1" si="9"/>
        <v>0</v>
      </c>
      <c r="L123">
        <f t="shared" ca="1" si="10"/>
        <v>0</v>
      </c>
      <c r="M123">
        <f t="shared" ca="1" si="11"/>
        <v>0</v>
      </c>
      <c r="N123">
        <f t="shared" ca="1" si="12"/>
        <v>0</v>
      </c>
      <c r="O123">
        <f t="shared" ca="1" si="13"/>
        <v>0</v>
      </c>
      <c r="P123">
        <f t="shared" ca="1" si="14"/>
        <v>0</v>
      </c>
      <c r="Q123">
        <f t="shared" ca="1" si="15"/>
        <v>0</v>
      </c>
    </row>
    <row r="124" spans="9:17" x14ac:dyDescent="0.2">
      <c r="I124" s="20" t="str">
        <f t="shared" si="16"/>
        <v>B204</v>
      </c>
      <c r="J124">
        <f t="shared" si="17"/>
        <v>204</v>
      </c>
      <c r="K124" s="26">
        <f t="shared" ca="1" si="9"/>
        <v>0</v>
      </c>
      <c r="L124">
        <f t="shared" ca="1" si="10"/>
        <v>0</v>
      </c>
      <c r="M124">
        <f t="shared" ca="1" si="11"/>
        <v>0</v>
      </c>
      <c r="N124">
        <f t="shared" ca="1" si="12"/>
        <v>0</v>
      </c>
      <c r="O124">
        <f t="shared" ca="1" si="13"/>
        <v>0</v>
      </c>
      <c r="P124">
        <f t="shared" ca="1" si="14"/>
        <v>0</v>
      </c>
      <c r="Q124">
        <f t="shared" ca="1" si="15"/>
        <v>0</v>
      </c>
    </row>
    <row r="125" spans="9:17" x14ac:dyDescent="0.2">
      <c r="I125" s="20" t="str">
        <f t="shared" si="16"/>
        <v>B205</v>
      </c>
      <c r="J125">
        <f t="shared" si="17"/>
        <v>205</v>
      </c>
      <c r="K125" s="26">
        <f t="shared" ca="1" si="9"/>
        <v>0</v>
      </c>
      <c r="L125">
        <f t="shared" ca="1" si="10"/>
        <v>0</v>
      </c>
      <c r="M125">
        <f t="shared" ca="1" si="11"/>
        <v>0</v>
      </c>
      <c r="N125">
        <f t="shared" ca="1" si="12"/>
        <v>0</v>
      </c>
      <c r="O125">
        <f t="shared" ca="1" si="13"/>
        <v>0</v>
      </c>
      <c r="P125">
        <f t="shared" ca="1" si="14"/>
        <v>0</v>
      </c>
      <c r="Q125">
        <f t="shared" ca="1" si="15"/>
        <v>0</v>
      </c>
    </row>
    <row r="126" spans="9:17" x14ac:dyDescent="0.2">
      <c r="I126" s="20" t="str">
        <f t="shared" si="16"/>
        <v>B206</v>
      </c>
      <c r="J126">
        <f t="shared" si="17"/>
        <v>206</v>
      </c>
      <c r="K126" s="26">
        <f t="shared" ca="1" si="9"/>
        <v>0</v>
      </c>
      <c r="L126">
        <f t="shared" ca="1" si="10"/>
        <v>0</v>
      </c>
      <c r="M126">
        <f t="shared" ca="1" si="11"/>
        <v>0</v>
      </c>
      <c r="N126">
        <f t="shared" ca="1" si="12"/>
        <v>0</v>
      </c>
      <c r="O126">
        <f t="shared" ca="1" si="13"/>
        <v>0</v>
      </c>
      <c r="P126">
        <f t="shared" ca="1" si="14"/>
        <v>0</v>
      </c>
      <c r="Q126">
        <f t="shared" ca="1" si="15"/>
        <v>0</v>
      </c>
    </row>
    <row r="127" spans="9:17" x14ac:dyDescent="0.2">
      <c r="I127" s="20" t="str">
        <f t="shared" si="16"/>
        <v>B207</v>
      </c>
      <c r="J127">
        <f t="shared" si="17"/>
        <v>207</v>
      </c>
      <c r="K127" s="26">
        <f t="shared" ca="1" si="9"/>
        <v>0</v>
      </c>
      <c r="L127">
        <f t="shared" ca="1" si="10"/>
        <v>0</v>
      </c>
      <c r="M127">
        <f t="shared" ca="1" si="11"/>
        <v>0</v>
      </c>
      <c r="N127">
        <f t="shared" ca="1" si="12"/>
        <v>0</v>
      </c>
      <c r="O127">
        <f t="shared" ca="1" si="13"/>
        <v>0</v>
      </c>
      <c r="P127">
        <f t="shared" ca="1" si="14"/>
        <v>0</v>
      </c>
      <c r="Q127">
        <f t="shared" ca="1" si="15"/>
        <v>0</v>
      </c>
    </row>
    <row r="128" spans="9:17" x14ac:dyDescent="0.2">
      <c r="I128" s="20" t="str">
        <f t="shared" si="16"/>
        <v>B208</v>
      </c>
      <c r="J128">
        <f t="shared" si="17"/>
        <v>208</v>
      </c>
      <c r="K128" s="26">
        <f t="shared" ca="1" si="9"/>
        <v>0</v>
      </c>
      <c r="L128">
        <f t="shared" ca="1" si="10"/>
        <v>0</v>
      </c>
      <c r="M128">
        <f t="shared" ca="1" si="11"/>
        <v>0</v>
      </c>
      <c r="N128">
        <f t="shared" ca="1" si="12"/>
        <v>0</v>
      </c>
      <c r="O128">
        <f t="shared" ca="1" si="13"/>
        <v>0</v>
      </c>
      <c r="P128">
        <f t="shared" ca="1" si="14"/>
        <v>0</v>
      </c>
      <c r="Q128">
        <f t="shared" ca="1" si="15"/>
        <v>0</v>
      </c>
    </row>
    <row r="129" spans="9:17" x14ac:dyDescent="0.2">
      <c r="I129" s="20" t="str">
        <f t="shared" si="16"/>
        <v>B209</v>
      </c>
      <c r="J129">
        <f t="shared" si="17"/>
        <v>209</v>
      </c>
      <c r="K129" s="26">
        <f t="shared" ca="1" si="9"/>
        <v>0</v>
      </c>
      <c r="L129">
        <f t="shared" ca="1" si="10"/>
        <v>0</v>
      </c>
      <c r="M129">
        <f t="shared" ca="1" si="11"/>
        <v>0</v>
      </c>
      <c r="N129">
        <f t="shared" ca="1" si="12"/>
        <v>0</v>
      </c>
      <c r="O129">
        <f t="shared" ca="1" si="13"/>
        <v>0</v>
      </c>
      <c r="P129">
        <f t="shared" ca="1" si="14"/>
        <v>0</v>
      </c>
      <c r="Q129">
        <f t="shared" ca="1" si="15"/>
        <v>0</v>
      </c>
    </row>
    <row r="130" spans="9:17" x14ac:dyDescent="0.2">
      <c r="I130" s="20" t="str">
        <f t="shared" si="16"/>
        <v>B210</v>
      </c>
      <c r="J130">
        <f t="shared" si="17"/>
        <v>210</v>
      </c>
      <c r="K130" s="26">
        <f t="shared" ca="1" si="9"/>
        <v>0</v>
      </c>
      <c r="L130">
        <f t="shared" ca="1" si="10"/>
        <v>0</v>
      </c>
      <c r="M130">
        <f t="shared" ca="1" si="11"/>
        <v>0</v>
      </c>
      <c r="N130">
        <f t="shared" ca="1" si="12"/>
        <v>0</v>
      </c>
      <c r="O130">
        <f t="shared" ca="1" si="13"/>
        <v>0</v>
      </c>
      <c r="P130">
        <f t="shared" ca="1" si="14"/>
        <v>0</v>
      </c>
      <c r="Q130">
        <f t="shared" ca="1" si="15"/>
        <v>0</v>
      </c>
    </row>
    <row r="131" spans="9:17" x14ac:dyDescent="0.2">
      <c r="I131" s="20" t="str">
        <f t="shared" si="16"/>
        <v>B211</v>
      </c>
      <c r="J131">
        <f t="shared" si="17"/>
        <v>211</v>
      </c>
      <c r="K131" s="26">
        <f t="shared" ref="K131:K194" ca="1" si="18">+INDIRECT(I131,TRUE)</f>
        <v>0</v>
      </c>
      <c r="L131">
        <f t="shared" ref="L131:L194" ca="1" si="19">+INDIRECT("C"&amp;J131,TRUE)</f>
        <v>0</v>
      </c>
      <c r="M131">
        <f t="shared" ref="M131:M194" ca="1" si="20">+INDIRECT("D"&amp;J131,TRUE)</f>
        <v>0</v>
      </c>
      <c r="N131">
        <f t="shared" ref="N131:N194" ca="1" si="21">+INDIRECT("e"&amp;J131,TRUE)</f>
        <v>0</v>
      </c>
      <c r="O131">
        <f t="shared" ref="O131:O194" ca="1" si="22">+INDIRECT("f"&amp;J131,TRUE)</f>
        <v>0</v>
      </c>
      <c r="P131">
        <f t="shared" ref="P131:P194" ca="1" si="23">+INDIRECT("g"&amp;J131,TRUE)</f>
        <v>0</v>
      </c>
      <c r="Q131">
        <f t="shared" ref="Q131:Q194" ca="1" si="24">+INDIRECT("h"&amp;J131,TRUE)</f>
        <v>0</v>
      </c>
    </row>
    <row r="132" spans="9:17" x14ac:dyDescent="0.2">
      <c r="I132" s="20" t="str">
        <f t="shared" ref="I132:I195" si="25">+"B"&amp;(J131+1)</f>
        <v>B212</v>
      </c>
      <c r="J132">
        <f t="shared" ref="J132:J195" si="26">+J131+1</f>
        <v>212</v>
      </c>
      <c r="K132" s="26">
        <f t="shared" ca="1" si="18"/>
        <v>0</v>
      </c>
      <c r="L132">
        <f t="shared" ca="1" si="19"/>
        <v>0</v>
      </c>
      <c r="M132">
        <f t="shared" ca="1" si="20"/>
        <v>0</v>
      </c>
      <c r="N132">
        <f t="shared" ca="1" si="21"/>
        <v>0</v>
      </c>
      <c r="O132">
        <f t="shared" ca="1" si="22"/>
        <v>0</v>
      </c>
      <c r="P132">
        <f t="shared" ca="1" si="23"/>
        <v>0</v>
      </c>
      <c r="Q132">
        <f t="shared" ca="1" si="24"/>
        <v>0</v>
      </c>
    </row>
    <row r="133" spans="9:17" x14ac:dyDescent="0.2">
      <c r="I133" s="20" t="str">
        <f t="shared" si="25"/>
        <v>B213</v>
      </c>
      <c r="J133">
        <f t="shared" si="26"/>
        <v>213</v>
      </c>
      <c r="K133" s="26">
        <f t="shared" ca="1" si="18"/>
        <v>0</v>
      </c>
      <c r="L133">
        <f t="shared" ca="1" si="19"/>
        <v>0</v>
      </c>
      <c r="M133">
        <f t="shared" ca="1" si="20"/>
        <v>0</v>
      </c>
      <c r="N133">
        <f t="shared" ca="1" si="21"/>
        <v>0</v>
      </c>
      <c r="O133">
        <f t="shared" ca="1" si="22"/>
        <v>0</v>
      </c>
      <c r="P133">
        <f t="shared" ca="1" si="23"/>
        <v>0</v>
      </c>
      <c r="Q133">
        <f t="shared" ca="1" si="24"/>
        <v>0</v>
      </c>
    </row>
    <row r="134" spans="9:17" x14ac:dyDescent="0.2">
      <c r="I134" s="20" t="str">
        <f t="shared" si="25"/>
        <v>B214</v>
      </c>
      <c r="J134">
        <f t="shared" si="26"/>
        <v>214</v>
      </c>
      <c r="K134" s="26">
        <f t="shared" ca="1" si="18"/>
        <v>0</v>
      </c>
      <c r="L134">
        <f t="shared" ca="1" si="19"/>
        <v>0</v>
      </c>
      <c r="M134">
        <f t="shared" ca="1" si="20"/>
        <v>0</v>
      </c>
      <c r="N134">
        <f t="shared" ca="1" si="21"/>
        <v>0</v>
      </c>
      <c r="O134">
        <f t="shared" ca="1" si="22"/>
        <v>0</v>
      </c>
      <c r="P134">
        <f t="shared" ca="1" si="23"/>
        <v>0</v>
      </c>
      <c r="Q134">
        <f t="shared" ca="1" si="24"/>
        <v>0</v>
      </c>
    </row>
    <row r="135" spans="9:17" x14ac:dyDescent="0.2">
      <c r="I135" s="20" t="str">
        <f t="shared" si="25"/>
        <v>B215</v>
      </c>
      <c r="J135">
        <f t="shared" si="26"/>
        <v>215</v>
      </c>
      <c r="K135" s="26">
        <f t="shared" ca="1" si="18"/>
        <v>0</v>
      </c>
      <c r="L135">
        <f t="shared" ca="1" si="19"/>
        <v>0</v>
      </c>
      <c r="M135">
        <f t="shared" ca="1" si="20"/>
        <v>0</v>
      </c>
      <c r="N135">
        <f t="shared" ca="1" si="21"/>
        <v>0</v>
      </c>
      <c r="O135">
        <f t="shared" ca="1" si="22"/>
        <v>0</v>
      </c>
      <c r="P135">
        <f t="shared" ca="1" si="23"/>
        <v>0</v>
      </c>
      <c r="Q135">
        <f t="shared" ca="1" si="24"/>
        <v>0</v>
      </c>
    </row>
    <row r="136" spans="9:17" x14ac:dyDescent="0.2">
      <c r="I136" s="20" t="str">
        <f t="shared" si="25"/>
        <v>B216</v>
      </c>
      <c r="J136">
        <f t="shared" si="26"/>
        <v>216</v>
      </c>
      <c r="K136" s="26">
        <f t="shared" ca="1" si="18"/>
        <v>0</v>
      </c>
      <c r="L136">
        <f t="shared" ca="1" si="19"/>
        <v>0</v>
      </c>
      <c r="M136">
        <f t="shared" ca="1" si="20"/>
        <v>0</v>
      </c>
      <c r="N136">
        <f t="shared" ca="1" si="21"/>
        <v>0</v>
      </c>
      <c r="O136">
        <f t="shared" ca="1" si="22"/>
        <v>0</v>
      </c>
      <c r="P136">
        <f t="shared" ca="1" si="23"/>
        <v>0</v>
      </c>
      <c r="Q136">
        <f t="shared" ca="1" si="24"/>
        <v>0</v>
      </c>
    </row>
    <row r="137" spans="9:17" x14ac:dyDescent="0.2">
      <c r="I137" s="20" t="str">
        <f t="shared" si="25"/>
        <v>B217</v>
      </c>
      <c r="J137">
        <f t="shared" si="26"/>
        <v>217</v>
      </c>
      <c r="K137" s="26">
        <f t="shared" ca="1" si="18"/>
        <v>0</v>
      </c>
      <c r="L137">
        <f t="shared" ca="1" si="19"/>
        <v>0</v>
      </c>
      <c r="M137">
        <f t="shared" ca="1" si="20"/>
        <v>0</v>
      </c>
      <c r="N137">
        <f t="shared" ca="1" si="21"/>
        <v>0</v>
      </c>
      <c r="O137">
        <f t="shared" ca="1" si="22"/>
        <v>0</v>
      </c>
      <c r="P137">
        <f t="shared" ca="1" si="23"/>
        <v>0</v>
      </c>
      <c r="Q137">
        <f t="shared" ca="1" si="24"/>
        <v>0</v>
      </c>
    </row>
    <row r="138" spans="9:17" x14ac:dyDescent="0.2">
      <c r="I138" s="20" t="str">
        <f t="shared" si="25"/>
        <v>B218</v>
      </c>
      <c r="J138">
        <f t="shared" si="26"/>
        <v>218</v>
      </c>
      <c r="K138" s="26">
        <f t="shared" ca="1" si="18"/>
        <v>0</v>
      </c>
      <c r="L138">
        <f t="shared" ca="1" si="19"/>
        <v>0</v>
      </c>
      <c r="M138">
        <f t="shared" ca="1" si="20"/>
        <v>0</v>
      </c>
      <c r="N138">
        <f t="shared" ca="1" si="21"/>
        <v>0</v>
      </c>
      <c r="O138">
        <f t="shared" ca="1" si="22"/>
        <v>0</v>
      </c>
      <c r="P138">
        <f t="shared" ca="1" si="23"/>
        <v>0</v>
      </c>
      <c r="Q138">
        <f t="shared" ca="1" si="24"/>
        <v>0</v>
      </c>
    </row>
    <row r="139" spans="9:17" x14ac:dyDescent="0.2">
      <c r="I139" s="20" t="str">
        <f t="shared" si="25"/>
        <v>B219</v>
      </c>
      <c r="J139">
        <f t="shared" si="26"/>
        <v>219</v>
      </c>
      <c r="K139" s="26">
        <f t="shared" ca="1" si="18"/>
        <v>0</v>
      </c>
      <c r="L139">
        <f t="shared" ca="1" si="19"/>
        <v>0</v>
      </c>
      <c r="M139">
        <f t="shared" ca="1" si="20"/>
        <v>0</v>
      </c>
      <c r="N139">
        <f t="shared" ca="1" si="21"/>
        <v>0</v>
      </c>
      <c r="O139">
        <f t="shared" ca="1" si="22"/>
        <v>0</v>
      </c>
      <c r="P139">
        <f t="shared" ca="1" si="23"/>
        <v>0</v>
      </c>
      <c r="Q139">
        <f t="shared" ca="1" si="24"/>
        <v>0</v>
      </c>
    </row>
    <row r="140" spans="9:17" x14ac:dyDescent="0.2">
      <c r="I140" s="20" t="str">
        <f t="shared" si="25"/>
        <v>B220</v>
      </c>
      <c r="J140">
        <f t="shared" si="26"/>
        <v>220</v>
      </c>
      <c r="K140" s="26">
        <f t="shared" ca="1" si="18"/>
        <v>0</v>
      </c>
      <c r="L140">
        <f t="shared" ca="1" si="19"/>
        <v>0</v>
      </c>
      <c r="M140">
        <f t="shared" ca="1" si="20"/>
        <v>0</v>
      </c>
      <c r="N140">
        <f t="shared" ca="1" si="21"/>
        <v>0</v>
      </c>
      <c r="O140">
        <f t="shared" ca="1" si="22"/>
        <v>0</v>
      </c>
      <c r="P140">
        <f t="shared" ca="1" si="23"/>
        <v>0</v>
      </c>
      <c r="Q140">
        <f t="shared" ca="1" si="24"/>
        <v>0</v>
      </c>
    </row>
    <row r="141" spans="9:17" x14ac:dyDescent="0.2">
      <c r="I141" s="20" t="str">
        <f t="shared" si="25"/>
        <v>B221</v>
      </c>
      <c r="J141">
        <f t="shared" si="26"/>
        <v>221</v>
      </c>
      <c r="K141" s="26">
        <f t="shared" ca="1" si="18"/>
        <v>0</v>
      </c>
      <c r="L141">
        <f t="shared" ca="1" si="19"/>
        <v>0</v>
      </c>
      <c r="M141">
        <f t="shared" ca="1" si="20"/>
        <v>0</v>
      </c>
      <c r="N141">
        <f t="shared" ca="1" si="21"/>
        <v>0</v>
      </c>
      <c r="O141">
        <f t="shared" ca="1" si="22"/>
        <v>0</v>
      </c>
      <c r="P141">
        <f t="shared" ca="1" si="23"/>
        <v>0</v>
      </c>
      <c r="Q141">
        <f t="shared" ca="1" si="24"/>
        <v>0</v>
      </c>
    </row>
    <row r="142" spans="9:17" x14ac:dyDescent="0.2">
      <c r="I142" s="20" t="str">
        <f t="shared" si="25"/>
        <v>B222</v>
      </c>
      <c r="J142">
        <f t="shared" si="26"/>
        <v>222</v>
      </c>
      <c r="K142" s="26">
        <f t="shared" ca="1" si="18"/>
        <v>0</v>
      </c>
      <c r="L142">
        <f t="shared" ca="1" si="19"/>
        <v>0</v>
      </c>
      <c r="M142">
        <f t="shared" ca="1" si="20"/>
        <v>0</v>
      </c>
      <c r="N142">
        <f t="shared" ca="1" si="21"/>
        <v>0</v>
      </c>
      <c r="O142">
        <f t="shared" ca="1" si="22"/>
        <v>0</v>
      </c>
      <c r="P142">
        <f t="shared" ca="1" si="23"/>
        <v>0</v>
      </c>
      <c r="Q142">
        <f t="shared" ca="1" si="24"/>
        <v>0</v>
      </c>
    </row>
    <row r="143" spans="9:17" x14ac:dyDescent="0.2">
      <c r="I143" s="20" t="str">
        <f t="shared" si="25"/>
        <v>B223</v>
      </c>
      <c r="J143">
        <f t="shared" si="26"/>
        <v>223</v>
      </c>
      <c r="K143" s="26">
        <f t="shared" ca="1" si="18"/>
        <v>0</v>
      </c>
      <c r="L143">
        <f t="shared" ca="1" si="19"/>
        <v>0</v>
      </c>
      <c r="M143">
        <f t="shared" ca="1" si="20"/>
        <v>0</v>
      </c>
      <c r="N143">
        <f t="shared" ca="1" si="21"/>
        <v>0</v>
      </c>
      <c r="O143">
        <f t="shared" ca="1" si="22"/>
        <v>0</v>
      </c>
      <c r="P143">
        <f t="shared" ca="1" si="23"/>
        <v>0</v>
      </c>
      <c r="Q143">
        <f t="shared" ca="1" si="24"/>
        <v>0</v>
      </c>
    </row>
    <row r="144" spans="9:17" x14ac:dyDescent="0.2">
      <c r="I144" s="20" t="str">
        <f t="shared" si="25"/>
        <v>B224</v>
      </c>
      <c r="J144">
        <f t="shared" si="26"/>
        <v>224</v>
      </c>
      <c r="K144" s="26">
        <f t="shared" ca="1" si="18"/>
        <v>0</v>
      </c>
      <c r="L144">
        <f t="shared" ca="1" si="19"/>
        <v>0</v>
      </c>
      <c r="M144">
        <f t="shared" ca="1" si="20"/>
        <v>0</v>
      </c>
      <c r="N144">
        <f t="shared" ca="1" si="21"/>
        <v>0</v>
      </c>
      <c r="O144">
        <f t="shared" ca="1" si="22"/>
        <v>0</v>
      </c>
      <c r="P144">
        <f t="shared" ca="1" si="23"/>
        <v>0</v>
      </c>
      <c r="Q144">
        <f t="shared" ca="1" si="24"/>
        <v>0</v>
      </c>
    </row>
    <row r="145" spans="9:17" x14ac:dyDescent="0.2">
      <c r="I145" s="20" t="str">
        <f t="shared" si="25"/>
        <v>B225</v>
      </c>
      <c r="J145">
        <f t="shared" si="26"/>
        <v>225</v>
      </c>
      <c r="K145" s="26">
        <f t="shared" ca="1" si="18"/>
        <v>0</v>
      </c>
      <c r="L145">
        <f t="shared" ca="1" si="19"/>
        <v>0</v>
      </c>
      <c r="M145">
        <f t="shared" ca="1" si="20"/>
        <v>0</v>
      </c>
      <c r="N145">
        <f t="shared" ca="1" si="21"/>
        <v>0</v>
      </c>
      <c r="O145">
        <f t="shared" ca="1" si="22"/>
        <v>0</v>
      </c>
      <c r="P145">
        <f t="shared" ca="1" si="23"/>
        <v>0</v>
      </c>
      <c r="Q145">
        <f t="shared" ca="1" si="24"/>
        <v>0</v>
      </c>
    </row>
    <row r="146" spans="9:17" x14ac:dyDescent="0.2">
      <c r="I146" s="20" t="str">
        <f t="shared" si="25"/>
        <v>B226</v>
      </c>
      <c r="J146">
        <f t="shared" si="26"/>
        <v>226</v>
      </c>
      <c r="K146" s="26">
        <f t="shared" ca="1" si="18"/>
        <v>0</v>
      </c>
      <c r="L146">
        <f t="shared" ca="1" si="19"/>
        <v>0</v>
      </c>
      <c r="M146">
        <f t="shared" ca="1" si="20"/>
        <v>0</v>
      </c>
      <c r="N146">
        <f t="shared" ca="1" si="21"/>
        <v>0</v>
      </c>
      <c r="O146">
        <f t="shared" ca="1" si="22"/>
        <v>0</v>
      </c>
      <c r="P146">
        <f t="shared" ca="1" si="23"/>
        <v>0</v>
      </c>
      <c r="Q146">
        <f t="shared" ca="1" si="24"/>
        <v>0</v>
      </c>
    </row>
    <row r="147" spans="9:17" x14ac:dyDescent="0.2">
      <c r="I147" s="20" t="str">
        <f t="shared" si="25"/>
        <v>B227</v>
      </c>
      <c r="J147">
        <f t="shared" si="26"/>
        <v>227</v>
      </c>
      <c r="K147" s="26">
        <f t="shared" ca="1" si="18"/>
        <v>0</v>
      </c>
      <c r="L147">
        <f t="shared" ca="1" si="19"/>
        <v>0</v>
      </c>
      <c r="M147">
        <f t="shared" ca="1" si="20"/>
        <v>0</v>
      </c>
      <c r="N147">
        <f t="shared" ca="1" si="21"/>
        <v>0</v>
      </c>
      <c r="O147">
        <f t="shared" ca="1" si="22"/>
        <v>0</v>
      </c>
      <c r="P147">
        <f t="shared" ca="1" si="23"/>
        <v>0</v>
      </c>
      <c r="Q147">
        <f t="shared" ca="1" si="24"/>
        <v>0</v>
      </c>
    </row>
    <row r="148" spans="9:17" x14ac:dyDescent="0.2">
      <c r="I148" s="20" t="str">
        <f t="shared" si="25"/>
        <v>B228</v>
      </c>
      <c r="J148">
        <f t="shared" si="26"/>
        <v>228</v>
      </c>
      <c r="K148" s="26">
        <f t="shared" ca="1" si="18"/>
        <v>0</v>
      </c>
      <c r="L148">
        <f t="shared" ca="1" si="19"/>
        <v>0</v>
      </c>
      <c r="M148">
        <f t="shared" ca="1" si="20"/>
        <v>0</v>
      </c>
      <c r="N148">
        <f t="shared" ca="1" si="21"/>
        <v>0</v>
      </c>
      <c r="O148">
        <f t="shared" ca="1" si="22"/>
        <v>0</v>
      </c>
      <c r="P148">
        <f t="shared" ca="1" si="23"/>
        <v>0</v>
      </c>
      <c r="Q148">
        <f t="shared" ca="1" si="24"/>
        <v>0</v>
      </c>
    </row>
    <row r="149" spans="9:17" x14ac:dyDescent="0.2">
      <c r="I149" s="20" t="str">
        <f t="shared" si="25"/>
        <v>B229</v>
      </c>
      <c r="J149">
        <f t="shared" si="26"/>
        <v>229</v>
      </c>
      <c r="K149" s="26">
        <f t="shared" ca="1" si="18"/>
        <v>0</v>
      </c>
      <c r="L149">
        <f t="shared" ca="1" si="19"/>
        <v>0</v>
      </c>
      <c r="M149">
        <f t="shared" ca="1" si="20"/>
        <v>0</v>
      </c>
      <c r="N149">
        <f t="shared" ca="1" si="21"/>
        <v>0</v>
      </c>
      <c r="O149">
        <f t="shared" ca="1" si="22"/>
        <v>0</v>
      </c>
      <c r="P149">
        <f t="shared" ca="1" si="23"/>
        <v>0</v>
      </c>
      <c r="Q149">
        <f t="shared" ca="1" si="24"/>
        <v>0</v>
      </c>
    </row>
    <row r="150" spans="9:17" x14ac:dyDescent="0.2">
      <c r="I150" s="20" t="str">
        <f t="shared" si="25"/>
        <v>B230</v>
      </c>
      <c r="J150">
        <f t="shared" si="26"/>
        <v>230</v>
      </c>
      <c r="K150" s="26">
        <f t="shared" ca="1" si="18"/>
        <v>0</v>
      </c>
      <c r="L150">
        <f t="shared" ca="1" si="19"/>
        <v>0</v>
      </c>
      <c r="M150">
        <f t="shared" ca="1" si="20"/>
        <v>0</v>
      </c>
      <c r="N150">
        <f t="shared" ca="1" si="21"/>
        <v>0</v>
      </c>
      <c r="O150">
        <f t="shared" ca="1" si="22"/>
        <v>0</v>
      </c>
      <c r="P150">
        <f t="shared" ca="1" si="23"/>
        <v>0</v>
      </c>
      <c r="Q150">
        <f t="shared" ca="1" si="24"/>
        <v>0</v>
      </c>
    </row>
    <row r="151" spans="9:17" x14ac:dyDescent="0.2">
      <c r="I151" s="20" t="str">
        <f t="shared" si="25"/>
        <v>B231</v>
      </c>
      <c r="J151">
        <f t="shared" si="26"/>
        <v>231</v>
      </c>
      <c r="K151" s="26">
        <f t="shared" ca="1" si="18"/>
        <v>0</v>
      </c>
      <c r="L151">
        <f t="shared" ca="1" si="19"/>
        <v>0</v>
      </c>
      <c r="M151">
        <f t="shared" ca="1" si="20"/>
        <v>0</v>
      </c>
      <c r="N151">
        <f t="shared" ca="1" si="21"/>
        <v>0</v>
      </c>
      <c r="O151">
        <f t="shared" ca="1" si="22"/>
        <v>0</v>
      </c>
      <c r="P151">
        <f t="shared" ca="1" si="23"/>
        <v>0</v>
      </c>
      <c r="Q151">
        <f t="shared" ca="1" si="24"/>
        <v>0</v>
      </c>
    </row>
    <row r="152" spans="9:17" x14ac:dyDescent="0.2">
      <c r="I152" s="20" t="str">
        <f t="shared" si="25"/>
        <v>B232</v>
      </c>
      <c r="J152">
        <f t="shared" si="26"/>
        <v>232</v>
      </c>
      <c r="K152" s="26">
        <f t="shared" ca="1" si="18"/>
        <v>0</v>
      </c>
      <c r="L152">
        <f t="shared" ca="1" si="19"/>
        <v>0</v>
      </c>
      <c r="M152">
        <f t="shared" ca="1" si="20"/>
        <v>0</v>
      </c>
      <c r="N152">
        <f t="shared" ca="1" si="21"/>
        <v>0</v>
      </c>
      <c r="O152">
        <f t="shared" ca="1" si="22"/>
        <v>0</v>
      </c>
      <c r="P152">
        <f t="shared" ca="1" si="23"/>
        <v>0</v>
      </c>
      <c r="Q152">
        <f t="shared" ca="1" si="24"/>
        <v>0</v>
      </c>
    </row>
    <row r="153" spans="9:17" x14ac:dyDescent="0.2">
      <c r="I153" s="20" t="str">
        <f t="shared" si="25"/>
        <v>B233</v>
      </c>
      <c r="J153">
        <f t="shared" si="26"/>
        <v>233</v>
      </c>
      <c r="K153" s="26">
        <f t="shared" ca="1" si="18"/>
        <v>0</v>
      </c>
      <c r="L153">
        <f t="shared" ca="1" si="19"/>
        <v>0</v>
      </c>
      <c r="M153">
        <f t="shared" ca="1" si="20"/>
        <v>0</v>
      </c>
      <c r="N153">
        <f t="shared" ca="1" si="21"/>
        <v>0</v>
      </c>
      <c r="O153">
        <f t="shared" ca="1" si="22"/>
        <v>0</v>
      </c>
      <c r="P153">
        <f t="shared" ca="1" si="23"/>
        <v>0</v>
      </c>
      <c r="Q153">
        <f t="shared" ca="1" si="24"/>
        <v>0</v>
      </c>
    </row>
    <row r="154" spans="9:17" x14ac:dyDescent="0.2">
      <c r="I154" s="20" t="str">
        <f t="shared" si="25"/>
        <v>B234</v>
      </c>
      <c r="J154">
        <f t="shared" si="26"/>
        <v>234</v>
      </c>
      <c r="K154" s="26">
        <f t="shared" ca="1" si="18"/>
        <v>0</v>
      </c>
      <c r="L154">
        <f t="shared" ca="1" si="19"/>
        <v>0</v>
      </c>
      <c r="M154">
        <f t="shared" ca="1" si="20"/>
        <v>0</v>
      </c>
      <c r="N154">
        <f t="shared" ca="1" si="21"/>
        <v>0</v>
      </c>
      <c r="O154">
        <f t="shared" ca="1" si="22"/>
        <v>0</v>
      </c>
      <c r="P154">
        <f t="shared" ca="1" si="23"/>
        <v>0</v>
      </c>
      <c r="Q154">
        <f t="shared" ca="1" si="24"/>
        <v>0</v>
      </c>
    </row>
    <row r="155" spans="9:17" x14ac:dyDescent="0.2">
      <c r="I155" s="20" t="str">
        <f t="shared" si="25"/>
        <v>B235</v>
      </c>
      <c r="J155">
        <f t="shared" si="26"/>
        <v>235</v>
      </c>
      <c r="K155" s="26">
        <f t="shared" ca="1" si="18"/>
        <v>0</v>
      </c>
      <c r="L155">
        <f t="shared" ca="1" si="19"/>
        <v>0</v>
      </c>
      <c r="M155">
        <f t="shared" ca="1" si="20"/>
        <v>0</v>
      </c>
      <c r="N155">
        <f t="shared" ca="1" si="21"/>
        <v>0</v>
      </c>
      <c r="O155">
        <f t="shared" ca="1" si="22"/>
        <v>0</v>
      </c>
      <c r="P155">
        <f t="shared" ca="1" si="23"/>
        <v>0</v>
      </c>
      <c r="Q155">
        <f t="shared" ca="1" si="24"/>
        <v>0</v>
      </c>
    </row>
    <row r="156" spans="9:17" x14ac:dyDescent="0.2">
      <c r="I156" s="20" t="str">
        <f t="shared" si="25"/>
        <v>B236</v>
      </c>
      <c r="J156">
        <f t="shared" si="26"/>
        <v>236</v>
      </c>
      <c r="K156" s="26">
        <f t="shared" ca="1" si="18"/>
        <v>0</v>
      </c>
      <c r="L156">
        <f t="shared" ca="1" si="19"/>
        <v>0</v>
      </c>
      <c r="M156">
        <f t="shared" ca="1" si="20"/>
        <v>0</v>
      </c>
      <c r="N156">
        <f t="shared" ca="1" si="21"/>
        <v>0</v>
      </c>
      <c r="O156">
        <f t="shared" ca="1" si="22"/>
        <v>0</v>
      </c>
      <c r="P156">
        <f t="shared" ca="1" si="23"/>
        <v>0</v>
      </c>
      <c r="Q156">
        <f t="shared" ca="1" si="24"/>
        <v>0</v>
      </c>
    </row>
    <row r="157" spans="9:17" x14ac:dyDescent="0.2">
      <c r="I157" s="20" t="str">
        <f t="shared" si="25"/>
        <v>B237</v>
      </c>
      <c r="J157">
        <f t="shared" si="26"/>
        <v>237</v>
      </c>
      <c r="K157" s="26">
        <f t="shared" ca="1" si="18"/>
        <v>0</v>
      </c>
      <c r="L157">
        <f t="shared" ca="1" si="19"/>
        <v>0</v>
      </c>
      <c r="M157">
        <f t="shared" ca="1" si="20"/>
        <v>0</v>
      </c>
      <c r="N157">
        <f t="shared" ca="1" si="21"/>
        <v>0</v>
      </c>
      <c r="O157">
        <f t="shared" ca="1" si="22"/>
        <v>0</v>
      </c>
      <c r="P157">
        <f t="shared" ca="1" si="23"/>
        <v>0</v>
      </c>
      <c r="Q157">
        <f t="shared" ca="1" si="24"/>
        <v>0</v>
      </c>
    </row>
    <row r="158" spans="9:17" x14ac:dyDescent="0.2">
      <c r="I158" s="20" t="str">
        <f t="shared" si="25"/>
        <v>B238</v>
      </c>
      <c r="J158">
        <f t="shared" si="26"/>
        <v>238</v>
      </c>
      <c r="K158" s="26">
        <f t="shared" ca="1" si="18"/>
        <v>0</v>
      </c>
      <c r="L158">
        <f t="shared" ca="1" si="19"/>
        <v>0</v>
      </c>
      <c r="M158">
        <f t="shared" ca="1" si="20"/>
        <v>0</v>
      </c>
      <c r="N158">
        <f t="shared" ca="1" si="21"/>
        <v>0</v>
      </c>
      <c r="O158">
        <f t="shared" ca="1" si="22"/>
        <v>0</v>
      </c>
      <c r="P158">
        <f t="shared" ca="1" si="23"/>
        <v>0</v>
      </c>
      <c r="Q158">
        <f t="shared" ca="1" si="24"/>
        <v>0</v>
      </c>
    </row>
    <row r="159" spans="9:17" x14ac:dyDescent="0.2">
      <c r="I159" s="20" t="str">
        <f t="shared" si="25"/>
        <v>B239</v>
      </c>
      <c r="J159">
        <f t="shared" si="26"/>
        <v>239</v>
      </c>
      <c r="K159" s="26">
        <f t="shared" ca="1" si="18"/>
        <v>0</v>
      </c>
      <c r="L159">
        <f t="shared" ca="1" si="19"/>
        <v>0</v>
      </c>
      <c r="M159">
        <f t="shared" ca="1" si="20"/>
        <v>0</v>
      </c>
      <c r="N159">
        <f t="shared" ca="1" si="21"/>
        <v>0</v>
      </c>
      <c r="O159">
        <f t="shared" ca="1" si="22"/>
        <v>0</v>
      </c>
      <c r="P159">
        <f t="shared" ca="1" si="23"/>
        <v>0</v>
      </c>
      <c r="Q159">
        <f t="shared" ca="1" si="24"/>
        <v>0</v>
      </c>
    </row>
    <row r="160" spans="9:17" x14ac:dyDescent="0.2">
      <c r="I160" s="20" t="str">
        <f t="shared" si="25"/>
        <v>B240</v>
      </c>
      <c r="J160">
        <f t="shared" si="26"/>
        <v>240</v>
      </c>
      <c r="K160" s="26">
        <f t="shared" ca="1" si="18"/>
        <v>0</v>
      </c>
      <c r="L160">
        <f t="shared" ca="1" si="19"/>
        <v>0</v>
      </c>
      <c r="M160">
        <f t="shared" ca="1" si="20"/>
        <v>0</v>
      </c>
      <c r="N160">
        <f t="shared" ca="1" si="21"/>
        <v>0</v>
      </c>
      <c r="O160">
        <f t="shared" ca="1" si="22"/>
        <v>0</v>
      </c>
      <c r="P160">
        <f t="shared" ca="1" si="23"/>
        <v>0</v>
      </c>
      <c r="Q160">
        <f t="shared" ca="1" si="24"/>
        <v>0</v>
      </c>
    </row>
    <row r="161" spans="9:17" x14ac:dyDescent="0.2">
      <c r="I161" s="20" t="str">
        <f t="shared" si="25"/>
        <v>B241</v>
      </c>
      <c r="J161">
        <f t="shared" si="26"/>
        <v>241</v>
      </c>
      <c r="K161" s="26">
        <f t="shared" ca="1" si="18"/>
        <v>0</v>
      </c>
      <c r="L161">
        <f t="shared" ca="1" si="19"/>
        <v>0</v>
      </c>
      <c r="M161">
        <f t="shared" ca="1" si="20"/>
        <v>0</v>
      </c>
      <c r="N161">
        <f t="shared" ca="1" si="21"/>
        <v>0</v>
      </c>
      <c r="O161">
        <f t="shared" ca="1" si="22"/>
        <v>0</v>
      </c>
      <c r="P161">
        <f t="shared" ca="1" si="23"/>
        <v>0</v>
      </c>
      <c r="Q161">
        <f t="shared" ca="1" si="24"/>
        <v>0</v>
      </c>
    </row>
    <row r="162" spans="9:17" x14ac:dyDescent="0.2">
      <c r="I162" s="20" t="str">
        <f t="shared" si="25"/>
        <v>B242</v>
      </c>
      <c r="J162">
        <f t="shared" si="26"/>
        <v>242</v>
      </c>
      <c r="K162" s="26">
        <f t="shared" ca="1" si="18"/>
        <v>0</v>
      </c>
      <c r="L162">
        <f t="shared" ca="1" si="19"/>
        <v>0</v>
      </c>
      <c r="M162">
        <f t="shared" ca="1" si="20"/>
        <v>0</v>
      </c>
      <c r="N162">
        <f t="shared" ca="1" si="21"/>
        <v>0</v>
      </c>
      <c r="O162">
        <f t="shared" ca="1" si="22"/>
        <v>0</v>
      </c>
      <c r="P162">
        <f t="shared" ca="1" si="23"/>
        <v>0</v>
      </c>
      <c r="Q162">
        <f t="shared" ca="1" si="24"/>
        <v>0</v>
      </c>
    </row>
    <row r="163" spans="9:17" x14ac:dyDescent="0.2">
      <c r="I163" s="20" t="str">
        <f t="shared" si="25"/>
        <v>B243</v>
      </c>
      <c r="J163">
        <f t="shared" si="26"/>
        <v>243</v>
      </c>
      <c r="K163" s="26">
        <f t="shared" ca="1" si="18"/>
        <v>0</v>
      </c>
      <c r="L163">
        <f t="shared" ca="1" si="19"/>
        <v>0</v>
      </c>
      <c r="M163">
        <f t="shared" ca="1" si="20"/>
        <v>0</v>
      </c>
      <c r="N163">
        <f t="shared" ca="1" si="21"/>
        <v>0</v>
      </c>
      <c r="O163">
        <f t="shared" ca="1" si="22"/>
        <v>0</v>
      </c>
      <c r="P163">
        <f t="shared" ca="1" si="23"/>
        <v>0</v>
      </c>
      <c r="Q163">
        <f t="shared" ca="1" si="24"/>
        <v>0</v>
      </c>
    </row>
    <row r="164" spans="9:17" x14ac:dyDescent="0.2">
      <c r="I164" s="20" t="str">
        <f t="shared" si="25"/>
        <v>B244</v>
      </c>
      <c r="J164">
        <f t="shared" si="26"/>
        <v>244</v>
      </c>
      <c r="K164" s="26">
        <f t="shared" ca="1" si="18"/>
        <v>0</v>
      </c>
      <c r="L164">
        <f t="shared" ca="1" si="19"/>
        <v>0</v>
      </c>
      <c r="M164">
        <f t="shared" ca="1" si="20"/>
        <v>0</v>
      </c>
      <c r="N164">
        <f t="shared" ca="1" si="21"/>
        <v>0</v>
      </c>
      <c r="O164">
        <f t="shared" ca="1" si="22"/>
        <v>0</v>
      </c>
      <c r="P164">
        <f t="shared" ca="1" si="23"/>
        <v>0</v>
      </c>
      <c r="Q164">
        <f t="shared" ca="1" si="24"/>
        <v>0</v>
      </c>
    </row>
    <row r="165" spans="9:17" x14ac:dyDescent="0.2">
      <c r="I165" s="20" t="str">
        <f t="shared" si="25"/>
        <v>B245</v>
      </c>
      <c r="J165">
        <f t="shared" si="26"/>
        <v>245</v>
      </c>
      <c r="K165" s="26">
        <f t="shared" ca="1" si="18"/>
        <v>0</v>
      </c>
      <c r="L165">
        <f t="shared" ca="1" si="19"/>
        <v>0</v>
      </c>
      <c r="M165">
        <f t="shared" ca="1" si="20"/>
        <v>0</v>
      </c>
      <c r="N165">
        <f t="shared" ca="1" si="21"/>
        <v>0</v>
      </c>
      <c r="O165">
        <f t="shared" ca="1" si="22"/>
        <v>0</v>
      </c>
      <c r="P165">
        <f t="shared" ca="1" si="23"/>
        <v>0</v>
      </c>
      <c r="Q165">
        <f t="shared" ca="1" si="24"/>
        <v>0</v>
      </c>
    </row>
    <row r="166" spans="9:17" x14ac:dyDescent="0.2">
      <c r="I166" s="20" t="str">
        <f t="shared" si="25"/>
        <v>B246</v>
      </c>
      <c r="J166">
        <f t="shared" si="26"/>
        <v>246</v>
      </c>
      <c r="K166" s="26">
        <f t="shared" ca="1" si="18"/>
        <v>0</v>
      </c>
      <c r="L166">
        <f t="shared" ca="1" si="19"/>
        <v>0</v>
      </c>
      <c r="M166">
        <f t="shared" ca="1" si="20"/>
        <v>0</v>
      </c>
      <c r="N166">
        <f t="shared" ca="1" si="21"/>
        <v>0</v>
      </c>
      <c r="O166">
        <f t="shared" ca="1" si="22"/>
        <v>0</v>
      </c>
      <c r="P166">
        <f t="shared" ca="1" si="23"/>
        <v>0</v>
      </c>
      <c r="Q166">
        <f t="shared" ca="1" si="24"/>
        <v>0</v>
      </c>
    </row>
    <row r="167" spans="9:17" x14ac:dyDescent="0.2">
      <c r="I167" s="20" t="str">
        <f t="shared" si="25"/>
        <v>B247</v>
      </c>
      <c r="J167">
        <f t="shared" si="26"/>
        <v>247</v>
      </c>
      <c r="K167" s="26">
        <f t="shared" ca="1" si="18"/>
        <v>0</v>
      </c>
      <c r="L167">
        <f t="shared" ca="1" si="19"/>
        <v>0</v>
      </c>
      <c r="M167">
        <f t="shared" ca="1" si="20"/>
        <v>0</v>
      </c>
      <c r="N167">
        <f t="shared" ca="1" si="21"/>
        <v>0</v>
      </c>
      <c r="O167">
        <f t="shared" ca="1" si="22"/>
        <v>0</v>
      </c>
      <c r="P167">
        <f t="shared" ca="1" si="23"/>
        <v>0</v>
      </c>
      <c r="Q167">
        <f t="shared" ca="1" si="24"/>
        <v>0</v>
      </c>
    </row>
    <row r="168" spans="9:17" x14ac:dyDescent="0.2">
      <c r="I168" s="20" t="str">
        <f t="shared" si="25"/>
        <v>B248</v>
      </c>
      <c r="J168">
        <f t="shared" si="26"/>
        <v>248</v>
      </c>
      <c r="K168" s="26">
        <f t="shared" ca="1" si="18"/>
        <v>0</v>
      </c>
      <c r="L168">
        <f t="shared" ca="1" si="19"/>
        <v>0</v>
      </c>
      <c r="M168">
        <f t="shared" ca="1" si="20"/>
        <v>0</v>
      </c>
      <c r="N168">
        <f t="shared" ca="1" si="21"/>
        <v>0</v>
      </c>
      <c r="O168">
        <f t="shared" ca="1" si="22"/>
        <v>0</v>
      </c>
      <c r="P168">
        <f t="shared" ca="1" si="23"/>
        <v>0</v>
      </c>
      <c r="Q168">
        <f t="shared" ca="1" si="24"/>
        <v>0</v>
      </c>
    </row>
    <row r="169" spans="9:17" x14ac:dyDescent="0.2">
      <c r="I169" s="20" t="str">
        <f t="shared" si="25"/>
        <v>B249</v>
      </c>
      <c r="J169">
        <f t="shared" si="26"/>
        <v>249</v>
      </c>
      <c r="K169" s="26">
        <f t="shared" ca="1" si="18"/>
        <v>0</v>
      </c>
      <c r="L169">
        <f t="shared" ca="1" si="19"/>
        <v>0</v>
      </c>
      <c r="M169">
        <f t="shared" ca="1" si="20"/>
        <v>0</v>
      </c>
      <c r="N169">
        <f t="shared" ca="1" si="21"/>
        <v>0</v>
      </c>
      <c r="O169">
        <f t="shared" ca="1" si="22"/>
        <v>0</v>
      </c>
      <c r="P169">
        <f t="shared" ca="1" si="23"/>
        <v>0</v>
      </c>
      <c r="Q169">
        <f t="shared" ca="1" si="24"/>
        <v>0</v>
      </c>
    </row>
    <row r="170" spans="9:17" x14ac:dyDescent="0.2">
      <c r="I170" s="20" t="str">
        <f t="shared" si="25"/>
        <v>B250</v>
      </c>
      <c r="J170">
        <f t="shared" si="26"/>
        <v>250</v>
      </c>
      <c r="K170" s="26">
        <f t="shared" ca="1" si="18"/>
        <v>0</v>
      </c>
      <c r="L170">
        <f t="shared" ca="1" si="19"/>
        <v>0</v>
      </c>
      <c r="M170">
        <f t="shared" ca="1" si="20"/>
        <v>0</v>
      </c>
      <c r="N170">
        <f t="shared" ca="1" si="21"/>
        <v>0</v>
      </c>
      <c r="O170">
        <f t="shared" ca="1" si="22"/>
        <v>0</v>
      </c>
      <c r="P170">
        <f t="shared" ca="1" si="23"/>
        <v>0</v>
      </c>
      <c r="Q170">
        <f t="shared" ca="1" si="24"/>
        <v>0</v>
      </c>
    </row>
    <row r="171" spans="9:17" x14ac:dyDescent="0.2">
      <c r="I171" s="20" t="str">
        <f t="shared" si="25"/>
        <v>B251</v>
      </c>
      <c r="J171">
        <f t="shared" si="26"/>
        <v>251</v>
      </c>
      <c r="K171" s="26">
        <f t="shared" ca="1" si="18"/>
        <v>0</v>
      </c>
      <c r="L171">
        <f t="shared" ca="1" si="19"/>
        <v>0</v>
      </c>
      <c r="M171">
        <f t="shared" ca="1" si="20"/>
        <v>0</v>
      </c>
      <c r="N171">
        <f t="shared" ca="1" si="21"/>
        <v>0</v>
      </c>
      <c r="O171">
        <f t="shared" ca="1" si="22"/>
        <v>0</v>
      </c>
      <c r="P171">
        <f t="shared" ca="1" si="23"/>
        <v>0</v>
      </c>
      <c r="Q171">
        <f t="shared" ca="1" si="24"/>
        <v>0</v>
      </c>
    </row>
    <row r="172" spans="9:17" x14ac:dyDescent="0.2">
      <c r="I172" s="20" t="str">
        <f t="shared" si="25"/>
        <v>B252</v>
      </c>
      <c r="J172">
        <f t="shared" si="26"/>
        <v>252</v>
      </c>
      <c r="K172" s="26">
        <f t="shared" ca="1" si="18"/>
        <v>0</v>
      </c>
      <c r="L172">
        <f t="shared" ca="1" si="19"/>
        <v>0</v>
      </c>
      <c r="M172">
        <f t="shared" ca="1" si="20"/>
        <v>0</v>
      </c>
      <c r="N172">
        <f t="shared" ca="1" si="21"/>
        <v>0</v>
      </c>
      <c r="O172">
        <f t="shared" ca="1" si="22"/>
        <v>0</v>
      </c>
      <c r="P172">
        <f t="shared" ca="1" si="23"/>
        <v>0</v>
      </c>
      <c r="Q172">
        <f t="shared" ca="1" si="24"/>
        <v>0</v>
      </c>
    </row>
    <row r="173" spans="9:17" x14ac:dyDescent="0.2">
      <c r="I173" s="20" t="str">
        <f t="shared" si="25"/>
        <v>B253</v>
      </c>
      <c r="J173">
        <f t="shared" si="26"/>
        <v>253</v>
      </c>
      <c r="K173" s="26">
        <f t="shared" ca="1" si="18"/>
        <v>0</v>
      </c>
      <c r="L173">
        <f t="shared" ca="1" si="19"/>
        <v>0</v>
      </c>
      <c r="M173">
        <f t="shared" ca="1" si="20"/>
        <v>0</v>
      </c>
      <c r="N173">
        <f t="shared" ca="1" si="21"/>
        <v>0</v>
      </c>
      <c r="O173">
        <f t="shared" ca="1" si="22"/>
        <v>0</v>
      </c>
      <c r="P173">
        <f t="shared" ca="1" si="23"/>
        <v>0</v>
      </c>
      <c r="Q173">
        <f t="shared" ca="1" si="24"/>
        <v>0</v>
      </c>
    </row>
    <row r="174" spans="9:17" x14ac:dyDescent="0.2">
      <c r="I174" s="20" t="str">
        <f t="shared" si="25"/>
        <v>B254</v>
      </c>
      <c r="J174">
        <f t="shared" si="26"/>
        <v>254</v>
      </c>
      <c r="K174" s="26">
        <f t="shared" ca="1" si="18"/>
        <v>0</v>
      </c>
      <c r="L174">
        <f t="shared" ca="1" si="19"/>
        <v>0</v>
      </c>
      <c r="M174">
        <f t="shared" ca="1" si="20"/>
        <v>0</v>
      </c>
      <c r="N174">
        <f t="shared" ca="1" si="21"/>
        <v>0</v>
      </c>
      <c r="O174">
        <f t="shared" ca="1" si="22"/>
        <v>0</v>
      </c>
      <c r="P174">
        <f t="shared" ca="1" si="23"/>
        <v>0</v>
      </c>
      <c r="Q174">
        <f t="shared" ca="1" si="24"/>
        <v>0</v>
      </c>
    </row>
    <row r="175" spans="9:17" x14ac:dyDescent="0.2">
      <c r="I175" s="20" t="str">
        <f t="shared" si="25"/>
        <v>B255</v>
      </c>
      <c r="J175">
        <f t="shared" si="26"/>
        <v>255</v>
      </c>
      <c r="K175" s="26">
        <f t="shared" ca="1" si="18"/>
        <v>0</v>
      </c>
      <c r="L175">
        <f t="shared" ca="1" si="19"/>
        <v>0</v>
      </c>
      <c r="M175">
        <f t="shared" ca="1" si="20"/>
        <v>0</v>
      </c>
      <c r="N175">
        <f t="shared" ca="1" si="21"/>
        <v>0</v>
      </c>
      <c r="O175">
        <f t="shared" ca="1" si="22"/>
        <v>0</v>
      </c>
      <c r="P175">
        <f t="shared" ca="1" si="23"/>
        <v>0</v>
      </c>
      <c r="Q175">
        <f t="shared" ca="1" si="24"/>
        <v>0</v>
      </c>
    </row>
    <row r="176" spans="9:17" x14ac:dyDescent="0.2">
      <c r="I176" s="20" t="str">
        <f t="shared" si="25"/>
        <v>B256</v>
      </c>
      <c r="J176">
        <f t="shared" si="26"/>
        <v>256</v>
      </c>
      <c r="K176" s="26">
        <f t="shared" ca="1" si="18"/>
        <v>0</v>
      </c>
      <c r="L176">
        <f t="shared" ca="1" si="19"/>
        <v>0</v>
      </c>
      <c r="M176">
        <f t="shared" ca="1" si="20"/>
        <v>0</v>
      </c>
      <c r="N176">
        <f t="shared" ca="1" si="21"/>
        <v>0</v>
      </c>
      <c r="O176">
        <f t="shared" ca="1" si="22"/>
        <v>0</v>
      </c>
      <c r="P176">
        <f t="shared" ca="1" si="23"/>
        <v>0</v>
      </c>
      <c r="Q176">
        <f t="shared" ca="1" si="24"/>
        <v>0</v>
      </c>
    </row>
    <row r="177" spans="9:17" x14ac:dyDescent="0.2">
      <c r="I177" s="20" t="str">
        <f t="shared" si="25"/>
        <v>B257</v>
      </c>
      <c r="J177">
        <f t="shared" si="26"/>
        <v>257</v>
      </c>
      <c r="K177" s="26">
        <f t="shared" ca="1" si="18"/>
        <v>0</v>
      </c>
      <c r="L177">
        <f t="shared" ca="1" si="19"/>
        <v>0</v>
      </c>
      <c r="M177">
        <f t="shared" ca="1" si="20"/>
        <v>0</v>
      </c>
      <c r="N177">
        <f t="shared" ca="1" si="21"/>
        <v>0</v>
      </c>
      <c r="O177">
        <f t="shared" ca="1" si="22"/>
        <v>0</v>
      </c>
      <c r="P177">
        <f t="shared" ca="1" si="23"/>
        <v>0</v>
      </c>
      <c r="Q177">
        <f t="shared" ca="1" si="24"/>
        <v>0</v>
      </c>
    </row>
    <row r="178" spans="9:17" x14ac:dyDescent="0.2">
      <c r="I178" s="20" t="str">
        <f t="shared" si="25"/>
        <v>B258</v>
      </c>
      <c r="J178">
        <f t="shared" si="26"/>
        <v>258</v>
      </c>
      <c r="K178" s="26">
        <f t="shared" ca="1" si="18"/>
        <v>0</v>
      </c>
      <c r="L178">
        <f t="shared" ca="1" si="19"/>
        <v>0</v>
      </c>
      <c r="M178">
        <f t="shared" ca="1" si="20"/>
        <v>0</v>
      </c>
      <c r="N178">
        <f t="shared" ca="1" si="21"/>
        <v>0</v>
      </c>
      <c r="O178">
        <f t="shared" ca="1" si="22"/>
        <v>0</v>
      </c>
      <c r="P178">
        <f t="shared" ca="1" si="23"/>
        <v>0</v>
      </c>
      <c r="Q178">
        <f t="shared" ca="1" si="24"/>
        <v>0</v>
      </c>
    </row>
    <row r="179" spans="9:17" x14ac:dyDescent="0.2">
      <c r="I179" s="20" t="str">
        <f t="shared" si="25"/>
        <v>B259</v>
      </c>
      <c r="J179">
        <f t="shared" si="26"/>
        <v>259</v>
      </c>
      <c r="K179" s="26">
        <f t="shared" ca="1" si="18"/>
        <v>0</v>
      </c>
      <c r="L179">
        <f t="shared" ca="1" si="19"/>
        <v>0</v>
      </c>
      <c r="M179">
        <f t="shared" ca="1" si="20"/>
        <v>0</v>
      </c>
      <c r="N179">
        <f t="shared" ca="1" si="21"/>
        <v>0</v>
      </c>
      <c r="O179">
        <f t="shared" ca="1" si="22"/>
        <v>0</v>
      </c>
      <c r="P179">
        <f t="shared" ca="1" si="23"/>
        <v>0</v>
      </c>
      <c r="Q179">
        <f t="shared" ca="1" si="24"/>
        <v>0</v>
      </c>
    </row>
    <row r="180" spans="9:17" x14ac:dyDescent="0.2">
      <c r="I180" s="20" t="str">
        <f t="shared" si="25"/>
        <v>B260</v>
      </c>
      <c r="J180">
        <f t="shared" si="26"/>
        <v>260</v>
      </c>
      <c r="K180" s="26">
        <f t="shared" ca="1" si="18"/>
        <v>0</v>
      </c>
      <c r="L180">
        <f t="shared" ca="1" si="19"/>
        <v>0</v>
      </c>
      <c r="M180">
        <f t="shared" ca="1" si="20"/>
        <v>0</v>
      </c>
      <c r="N180">
        <f t="shared" ca="1" si="21"/>
        <v>0</v>
      </c>
      <c r="O180">
        <f t="shared" ca="1" si="22"/>
        <v>0</v>
      </c>
      <c r="P180">
        <f t="shared" ca="1" si="23"/>
        <v>0</v>
      </c>
      <c r="Q180">
        <f t="shared" ca="1" si="24"/>
        <v>0</v>
      </c>
    </row>
    <row r="181" spans="9:17" x14ac:dyDescent="0.2">
      <c r="I181" s="20" t="str">
        <f t="shared" si="25"/>
        <v>B261</v>
      </c>
      <c r="J181">
        <f t="shared" si="26"/>
        <v>261</v>
      </c>
      <c r="K181" s="26">
        <f t="shared" ca="1" si="18"/>
        <v>0</v>
      </c>
      <c r="L181">
        <f t="shared" ca="1" si="19"/>
        <v>0</v>
      </c>
      <c r="M181">
        <f t="shared" ca="1" si="20"/>
        <v>0</v>
      </c>
      <c r="N181">
        <f t="shared" ca="1" si="21"/>
        <v>0</v>
      </c>
      <c r="O181">
        <f t="shared" ca="1" si="22"/>
        <v>0</v>
      </c>
      <c r="P181">
        <f t="shared" ca="1" si="23"/>
        <v>0</v>
      </c>
      <c r="Q181">
        <f t="shared" ca="1" si="24"/>
        <v>0</v>
      </c>
    </row>
    <row r="182" spans="9:17" x14ac:dyDescent="0.2">
      <c r="I182" s="20" t="str">
        <f t="shared" si="25"/>
        <v>B262</v>
      </c>
      <c r="J182">
        <f t="shared" si="26"/>
        <v>262</v>
      </c>
      <c r="K182" s="26">
        <f t="shared" ca="1" si="18"/>
        <v>0</v>
      </c>
      <c r="L182">
        <f t="shared" ca="1" si="19"/>
        <v>0</v>
      </c>
      <c r="M182">
        <f t="shared" ca="1" si="20"/>
        <v>0</v>
      </c>
      <c r="N182">
        <f t="shared" ca="1" si="21"/>
        <v>0</v>
      </c>
      <c r="O182">
        <f t="shared" ca="1" si="22"/>
        <v>0</v>
      </c>
      <c r="P182">
        <f t="shared" ca="1" si="23"/>
        <v>0</v>
      </c>
      <c r="Q182">
        <f t="shared" ca="1" si="24"/>
        <v>0</v>
      </c>
    </row>
    <row r="183" spans="9:17" x14ac:dyDescent="0.2">
      <c r="I183" s="20" t="str">
        <f t="shared" si="25"/>
        <v>B263</v>
      </c>
      <c r="J183">
        <f t="shared" si="26"/>
        <v>263</v>
      </c>
      <c r="K183" s="26">
        <f t="shared" ca="1" si="18"/>
        <v>0</v>
      </c>
      <c r="L183">
        <f t="shared" ca="1" si="19"/>
        <v>0</v>
      </c>
      <c r="M183">
        <f t="shared" ca="1" si="20"/>
        <v>0</v>
      </c>
      <c r="N183">
        <f t="shared" ca="1" si="21"/>
        <v>0</v>
      </c>
      <c r="O183">
        <f t="shared" ca="1" si="22"/>
        <v>0</v>
      </c>
      <c r="P183">
        <f t="shared" ca="1" si="23"/>
        <v>0</v>
      </c>
      <c r="Q183">
        <f t="shared" ca="1" si="24"/>
        <v>0</v>
      </c>
    </row>
    <row r="184" spans="9:17" x14ac:dyDescent="0.2">
      <c r="I184" s="20" t="str">
        <f t="shared" si="25"/>
        <v>B264</v>
      </c>
      <c r="J184">
        <f t="shared" si="26"/>
        <v>264</v>
      </c>
      <c r="K184" s="26">
        <f t="shared" ca="1" si="18"/>
        <v>0</v>
      </c>
      <c r="L184">
        <f t="shared" ca="1" si="19"/>
        <v>0</v>
      </c>
      <c r="M184">
        <f t="shared" ca="1" si="20"/>
        <v>0</v>
      </c>
      <c r="N184">
        <f t="shared" ca="1" si="21"/>
        <v>0</v>
      </c>
      <c r="O184">
        <f t="shared" ca="1" si="22"/>
        <v>0</v>
      </c>
      <c r="P184">
        <f t="shared" ca="1" si="23"/>
        <v>0</v>
      </c>
      <c r="Q184">
        <f t="shared" ca="1" si="24"/>
        <v>0</v>
      </c>
    </row>
    <row r="185" spans="9:17" x14ac:dyDescent="0.2">
      <c r="I185" s="20" t="str">
        <f t="shared" si="25"/>
        <v>B265</v>
      </c>
      <c r="J185">
        <f t="shared" si="26"/>
        <v>265</v>
      </c>
      <c r="K185" s="26">
        <f t="shared" ca="1" si="18"/>
        <v>0</v>
      </c>
      <c r="L185">
        <f t="shared" ca="1" si="19"/>
        <v>0</v>
      </c>
      <c r="M185">
        <f t="shared" ca="1" si="20"/>
        <v>0</v>
      </c>
      <c r="N185">
        <f t="shared" ca="1" si="21"/>
        <v>0</v>
      </c>
      <c r="O185">
        <f t="shared" ca="1" si="22"/>
        <v>0</v>
      </c>
      <c r="P185">
        <f t="shared" ca="1" si="23"/>
        <v>0</v>
      </c>
      <c r="Q185">
        <f t="shared" ca="1" si="24"/>
        <v>0</v>
      </c>
    </row>
    <row r="186" spans="9:17" x14ac:dyDescent="0.2">
      <c r="I186" s="20" t="str">
        <f t="shared" si="25"/>
        <v>B266</v>
      </c>
      <c r="J186">
        <f t="shared" si="26"/>
        <v>266</v>
      </c>
      <c r="K186" s="26">
        <f t="shared" ca="1" si="18"/>
        <v>0</v>
      </c>
      <c r="L186">
        <f t="shared" ca="1" si="19"/>
        <v>0</v>
      </c>
      <c r="M186">
        <f t="shared" ca="1" si="20"/>
        <v>0</v>
      </c>
      <c r="N186">
        <f t="shared" ca="1" si="21"/>
        <v>0</v>
      </c>
      <c r="O186">
        <f t="shared" ca="1" si="22"/>
        <v>0</v>
      </c>
      <c r="P186">
        <f t="shared" ca="1" si="23"/>
        <v>0</v>
      </c>
      <c r="Q186">
        <f t="shared" ca="1" si="24"/>
        <v>0</v>
      </c>
    </row>
    <row r="187" spans="9:17" x14ac:dyDescent="0.2">
      <c r="I187" s="20" t="str">
        <f t="shared" si="25"/>
        <v>B267</v>
      </c>
      <c r="J187">
        <f t="shared" si="26"/>
        <v>267</v>
      </c>
      <c r="K187" s="26">
        <f t="shared" ca="1" si="18"/>
        <v>0</v>
      </c>
      <c r="L187">
        <f t="shared" ca="1" si="19"/>
        <v>0</v>
      </c>
      <c r="M187">
        <f t="shared" ca="1" si="20"/>
        <v>0</v>
      </c>
      <c r="N187">
        <f t="shared" ca="1" si="21"/>
        <v>0</v>
      </c>
      <c r="O187">
        <f t="shared" ca="1" si="22"/>
        <v>0</v>
      </c>
      <c r="P187">
        <f t="shared" ca="1" si="23"/>
        <v>0</v>
      </c>
      <c r="Q187">
        <f t="shared" ca="1" si="24"/>
        <v>0</v>
      </c>
    </row>
    <row r="188" spans="9:17" x14ac:dyDescent="0.2">
      <c r="I188" s="20" t="str">
        <f t="shared" si="25"/>
        <v>B268</v>
      </c>
      <c r="J188">
        <f t="shared" si="26"/>
        <v>268</v>
      </c>
      <c r="K188" s="26">
        <f t="shared" ca="1" si="18"/>
        <v>0</v>
      </c>
      <c r="L188">
        <f t="shared" ca="1" si="19"/>
        <v>0</v>
      </c>
      <c r="M188">
        <f t="shared" ca="1" si="20"/>
        <v>0</v>
      </c>
      <c r="N188">
        <f t="shared" ca="1" si="21"/>
        <v>0</v>
      </c>
      <c r="O188">
        <f t="shared" ca="1" si="22"/>
        <v>0</v>
      </c>
      <c r="P188">
        <f t="shared" ca="1" si="23"/>
        <v>0</v>
      </c>
      <c r="Q188">
        <f t="shared" ca="1" si="24"/>
        <v>0</v>
      </c>
    </row>
    <row r="189" spans="9:17" x14ac:dyDescent="0.2">
      <c r="I189" s="20" t="str">
        <f t="shared" si="25"/>
        <v>B269</v>
      </c>
      <c r="J189">
        <f t="shared" si="26"/>
        <v>269</v>
      </c>
      <c r="K189" s="26">
        <f t="shared" ca="1" si="18"/>
        <v>0</v>
      </c>
      <c r="L189">
        <f t="shared" ca="1" si="19"/>
        <v>0</v>
      </c>
      <c r="M189">
        <f t="shared" ca="1" si="20"/>
        <v>0</v>
      </c>
      <c r="N189">
        <f t="shared" ca="1" si="21"/>
        <v>0</v>
      </c>
      <c r="O189">
        <f t="shared" ca="1" si="22"/>
        <v>0</v>
      </c>
      <c r="P189">
        <f t="shared" ca="1" si="23"/>
        <v>0</v>
      </c>
      <c r="Q189">
        <f t="shared" ca="1" si="24"/>
        <v>0</v>
      </c>
    </row>
    <row r="190" spans="9:17" x14ac:dyDescent="0.2">
      <c r="I190" s="20" t="str">
        <f t="shared" si="25"/>
        <v>B270</v>
      </c>
      <c r="J190">
        <f t="shared" si="26"/>
        <v>270</v>
      </c>
      <c r="K190" s="26">
        <f t="shared" ca="1" si="18"/>
        <v>0</v>
      </c>
      <c r="L190">
        <f t="shared" ca="1" si="19"/>
        <v>0</v>
      </c>
      <c r="M190">
        <f t="shared" ca="1" si="20"/>
        <v>0</v>
      </c>
      <c r="N190">
        <f t="shared" ca="1" si="21"/>
        <v>0</v>
      </c>
      <c r="O190">
        <f t="shared" ca="1" si="22"/>
        <v>0</v>
      </c>
      <c r="P190">
        <f t="shared" ca="1" si="23"/>
        <v>0</v>
      </c>
      <c r="Q190">
        <f t="shared" ca="1" si="24"/>
        <v>0</v>
      </c>
    </row>
    <row r="191" spans="9:17" x14ac:dyDescent="0.2">
      <c r="I191" s="20" t="str">
        <f t="shared" si="25"/>
        <v>B271</v>
      </c>
      <c r="J191">
        <f t="shared" si="26"/>
        <v>271</v>
      </c>
      <c r="K191" s="26">
        <f t="shared" ca="1" si="18"/>
        <v>0</v>
      </c>
      <c r="L191">
        <f t="shared" ca="1" si="19"/>
        <v>0</v>
      </c>
      <c r="M191">
        <f t="shared" ca="1" si="20"/>
        <v>0</v>
      </c>
      <c r="N191">
        <f t="shared" ca="1" si="21"/>
        <v>0</v>
      </c>
      <c r="O191">
        <f t="shared" ca="1" si="22"/>
        <v>0</v>
      </c>
      <c r="P191">
        <f t="shared" ca="1" si="23"/>
        <v>0</v>
      </c>
      <c r="Q191">
        <f t="shared" ca="1" si="24"/>
        <v>0</v>
      </c>
    </row>
    <row r="192" spans="9:17" x14ac:dyDescent="0.2">
      <c r="I192" s="20" t="str">
        <f t="shared" si="25"/>
        <v>B272</v>
      </c>
      <c r="J192">
        <f t="shared" si="26"/>
        <v>272</v>
      </c>
      <c r="K192" s="26">
        <f t="shared" ca="1" si="18"/>
        <v>0</v>
      </c>
      <c r="L192">
        <f t="shared" ca="1" si="19"/>
        <v>0</v>
      </c>
      <c r="M192">
        <f t="shared" ca="1" si="20"/>
        <v>0</v>
      </c>
      <c r="N192">
        <f t="shared" ca="1" si="21"/>
        <v>0</v>
      </c>
      <c r="O192">
        <f t="shared" ca="1" si="22"/>
        <v>0</v>
      </c>
      <c r="P192">
        <f t="shared" ca="1" si="23"/>
        <v>0</v>
      </c>
      <c r="Q192">
        <f t="shared" ca="1" si="24"/>
        <v>0</v>
      </c>
    </row>
    <row r="193" spans="9:17" x14ac:dyDescent="0.2">
      <c r="I193" s="20" t="str">
        <f t="shared" si="25"/>
        <v>B273</v>
      </c>
      <c r="J193">
        <f t="shared" si="26"/>
        <v>273</v>
      </c>
      <c r="K193" s="26">
        <f t="shared" ca="1" si="18"/>
        <v>0</v>
      </c>
      <c r="L193">
        <f t="shared" ca="1" si="19"/>
        <v>0</v>
      </c>
      <c r="M193">
        <f t="shared" ca="1" si="20"/>
        <v>0</v>
      </c>
      <c r="N193">
        <f t="shared" ca="1" si="21"/>
        <v>0</v>
      </c>
      <c r="O193">
        <f t="shared" ca="1" si="22"/>
        <v>0</v>
      </c>
      <c r="P193">
        <f t="shared" ca="1" si="23"/>
        <v>0</v>
      </c>
      <c r="Q193">
        <f t="shared" ca="1" si="24"/>
        <v>0</v>
      </c>
    </row>
    <row r="194" spans="9:17" x14ac:dyDescent="0.2">
      <c r="I194" s="20" t="str">
        <f t="shared" si="25"/>
        <v>B274</v>
      </c>
      <c r="J194">
        <f t="shared" si="26"/>
        <v>274</v>
      </c>
      <c r="K194" s="26">
        <f t="shared" ca="1" si="18"/>
        <v>0</v>
      </c>
      <c r="L194">
        <f t="shared" ca="1" si="19"/>
        <v>0</v>
      </c>
      <c r="M194">
        <f t="shared" ca="1" si="20"/>
        <v>0</v>
      </c>
      <c r="N194">
        <f t="shared" ca="1" si="21"/>
        <v>0</v>
      </c>
      <c r="O194">
        <f t="shared" ca="1" si="22"/>
        <v>0</v>
      </c>
      <c r="P194">
        <f t="shared" ca="1" si="23"/>
        <v>0</v>
      </c>
      <c r="Q194">
        <f t="shared" ca="1" si="24"/>
        <v>0</v>
      </c>
    </row>
    <row r="195" spans="9:17" x14ac:dyDescent="0.2">
      <c r="I195" s="20" t="str">
        <f t="shared" si="25"/>
        <v>B275</v>
      </c>
      <c r="J195">
        <f t="shared" si="26"/>
        <v>275</v>
      </c>
      <c r="K195" s="26">
        <f t="shared" ref="K195:K209" ca="1" si="27">+INDIRECT(I195,TRUE)</f>
        <v>0</v>
      </c>
      <c r="L195">
        <f t="shared" ref="L195:L209" ca="1" si="28">+INDIRECT("C"&amp;J195,TRUE)</f>
        <v>0</v>
      </c>
      <c r="M195">
        <f t="shared" ref="M195:M209" ca="1" si="29">+INDIRECT("D"&amp;J195,TRUE)</f>
        <v>0</v>
      </c>
      <c r="N195">
        <f t="shared" ref="N195:N209" ca="1" si="30">+INDIRECT("e"&amp;J195,TRUE)</f>
        <v>0</v>
      </c>
      <c r="O195">
        <f t="shared" ref="O195:O209" ca="1" si="31">+INDIRECT("f"&amp;J195,TRUE)</f>
        <v>0</v>
      </c>
      <c r="P195">
        <f t="shared" ref="P195:P209" ca="1" si="32">+INDIRECT("g"&amp;J195,TRUE)</f>
        <v>0</v>
      </c>
      <c r="Q195">
        <f t="shared" ref="Q195:Q209" ca="1" si="33">+INDIRECT("h"&amp;J195,TRUE)</f>
        <v>0</v>
      </c>
    </row>
    <row r="196" spans="9:17" x14ac:dyDescent="0.2">
      <c r="I196" s="20" t="str">
        <f t="shared" ref="I196:I209" si="34">+"B"&amp;(J195+1)</f>
        <v>B276</v>
      </c>
      <c r="J196">
        <f t="shared" ref="J196:J209" si="35">+J195+1</f>
        <v>276</v>
      </c>
      <c r="K196" s="26">
        <f t="shared" ca="1" si="27"/>
        <v>0</v>
      </c>
      <c r="L196">
        <f t="shared" ca="1" si="28"/>
        <v>0</v>
      </c>
      <c r="M196">
        <f t="shared" ca="1" si="29"/>
        <v>0</v>
      </c>
      <c r="N196">
        <f t="shared" ca="1" si="30"/>
        <v>0</v>
      </c>
      <c r="O196">
        <f t="shared" ca="1" si="31"/>
        <v>0</v>
      </c>
      <c r="P196">
        <f t="shared" ca="1" si="32"/>
        <v>0</v>
      </c>
      <c r="Q196">
        <f t="shared" ca="1" si="33"/>
        <v>0</v>
      </c>
    </row>
    <row r="197" spans="9:17" x14ac:dyDescent="0.2">
      <c r="I197" s="20" t="str">
        <f t="shared" si="34"/>
        <v>B277</v>
      </c>
      <c r="J197">
        <f t="shared" si="35"/>
        <v>277</v>
      </c>
      <c r="K197" s="26">
        <f t="shared" ca="1" si="27"/>
        <v>0</v>
      </c>
      <c r="L197">
        <f t="shared" ca="1" si="28"/>
        <v>0</v>
      </c>
      <c r="M197">
        <f t="shared" ca="1" si="29"/>
        <v>0</v>
      </c>
      <c r="N197">
        <f t="shared" ca="1" si="30"/>
        <v>0</v>
      </c>
      <c r="O197">
        <f t="shared" ca="1" si="31"/>
        <v>0</v>
      </c>
      <c r="P197">
        <f t="shared" ca="1" si="32"/>
        <v>0</v>
      </c>
      <c r="Q197">
        <f t="shared" ca="1" si="33"/>
        <v>0</v>
      </c>
    </row>
    <row r="198" spans="9:17" x14ac:dyDescent="0.2">
      <c r="I198" s="20" t="str">
        <f t="shared" si="34"/>
        <v>B278</v>
      </c>
      <c r="J198">
        <f t="shared" si="35"/>
        <v>278</v>
      </c>
      <c r="K198" s="26">
        <f t="shared" ca="1" si="27"/>
        <v>0</v>
      </c>
      <c r="L198">
        <f t="shared" ca="1" si="28"/>
        <v>0</v>
      </c>
      <c r="M198">
        <f t="shared" ca="1" si="29"/>
        <v>0</v>
      </c>
      <c r="N198">
        <f t="shared" ca="1" si="30"/>
        <v>0</v>
      </c>
      <c r="O198">
        <f t="shared" ca="1" si="31"/>
        <v>0</v>
      </c>
      <c r="P198">
        <f t="shared" ca="1" si="32"/>
        <v>0</v>
      </c>
      <c r="Q198">
        <f t="shared" ca="1" si="33"/>
        <v>0</v>
      </c>
    </row>
    <row r="199" spans="9:17" x14ac:dyDescent="0.2">
      <c r="I199" s="20" t="str">
        <f t="shared" si="34"/>
        <v>B279</v>
      </c>
      <c r="J199">
        <f t="shared" si="35"/>
        <v>279</v>
      </c>
      <c r="K199" s="26">
        <f t="shared" ca="1" si="27"/>
        <v>0</v>
      </c>
      <c r="L199">
        <f t="shared" ca="1" si="28"/>
        <v>0</v>
      </c>
      <c r="M199">
        <f t="shared" ca="1" si="29"/>
        <v>0</v>
      </c>
      <c r="N199">
        <f t="shared" ca="1" si="30"/>
        <v>0</v>
      </c>
      <c r="O199">
        <f t="shared" ca="1" si="31"/>
        <v>0</v>
      </c>
      <c r="P199">
        <f t="shared" ca="1" si="32"/>
        <v>0</v>
      </c>
      <c r="Q199">
        <f t="shared" ca="1" si="33"/>
        <v>0</v>
      </c>
    </row>
    <row r="200" spans="9:17" x14ac:dyDescent="0.2">
      <c r="I200" s="20" t="str">
        <f t="shared" si="34"/>
        <v>B280</v>
      </c>
      <c r="J200">
        <f t="shared" si="35"/>
        <v>280</v>
      </c>
      <c r="K200" s="26">
        <f t="shared" ca="1" si="27"/>
        <v>0</v>
      </c>
      <c r="L200">
        <f t="shared" ca="1" si="28"/>
        <v>0</v>
      </c>
      <c r="M200">
        <f t="shared" ca="1" si="29"/>
        <v>0</v>
      </c>
      <c r="N200">
        <f t="shared" ca="1" si="30"/>
        <v>0</v>
      </c>
      <c r="O200">
        <f t="shared" ca="1" si="31"/>
        <v>0</v>
      </c>
      <c r="P200">
        <f t="shared" ca="1" si="32"/>
        <v>0</v>
      </c>
      <c r="Q200">
        <f t="shared" ca="1" si="33"/>
        <v>0</v>
      </c>
    </row>
    <row r="201" spans="9:17" x14ac:dyDescent="0.2">
      <c r="I201" s="20" t="str">
        <f t="shared" si="34"/>
        <v>B281</v>
      </c>
      <c r="J201">
        <f t="shared" si="35"/>
        <v>281</v>
      </c>
      <c r="K201" s="26">
        <f t="shared" ca="1" si="27"/>
        <v>0</v>
      </c>
      <c r="L201">
        <f t="shared" ca="1" si="28"/>
        <v>0</v>
      </c>
      <c r="M201">
        <f t="shared" ca="1" si="29"/>
        <v>0</v>
      </c>
      <c r="N201">
        <f t="shared" ca="1" si="30"/>
        <v>0</v>
      </c>
      <c r="O201">
        <f t="shared" ca="1" si="31"/>
        <v>0</v>
      </c>
      <c r="P201">
        <f t="shared" ca="1" si="32"/>
        <v>0</v>
      </c>
      <c r="Q201">
        <f t="shared" ca="1" si="33"/>
        <v>0</v>
      </c>
    </row>
    <row r="202" spans="9:17" x14ac:dyDescent="0.2">
      <c r="I202" s="20" t="str">
        <f t="shared" si="34"/>
        <v>B282</v>
      </c>
      <c r="J202">
        <f t="shared" si="35"/>
        <v>282</v>
      </c>
      <c r="K202" s="26">
        <f t="shared" ca="1" si="27"/>
        <v>0</v>
      </c>
      <c r="L202">
        <f t="shared" ca="1" si="28"/>
        <v>0</v>
      </c>
      <c r="M202">
        <f t="shared" ca="1" si="29"/>
        <v>0</v>
      </c>
      <c r="N202">
        <f t="shared" ca="1" si="30"/>
        <v>0</v>
      </c>
      <c r="O202">
        <f t="shared" ca="1" si="31"/>
        <v>0</v>
      </c>
      <c r="P202">
        <f t="shared" ca="1" si="32"/>
        <v>0</v>
      </c>
      <c r="Q202">
        <f t="shared" ca="1" si="33"/>
        <v>0</v>
      </c>
    </row>
    <row r="203" spans="9:17" x14ac:dyDescent="0.2">
      <c r="I203" s="20" t="str">
        <f t="shared" si="34"/>
        <v>B283</v>
      </c>
      <c r="J203">
        <f t="shared" si="35"/>
        <v>283</v>
      </c>
      <c r="K203" s="26">
        <f t="shared" ca="1" si="27"/>
        <v>0</v>
      </c>
      <c r="L203">
        <f t="shared" ca="1" si="28"/>
        <v>0</v>
      </c>
      <c r="M203">
        <f t="shared" ca="1" si="29"/>
        <v>0</v>
      </c>
      <c r="N203">
        <f t="shared" ca="1" si="30"/>
        <v>0</v>
      </c>
      <c r="O203">
        <f t="shared" ca="1" si="31"/>
        <v>0</v>
      </c>
      <c r="P203">
        <f t="shared" ca="1" si="32"/>
        <v>0</v>
      </c>
      <c r="Q203">
        <f t="shared" ca="1" si="33"/>
        <v>0</v>
      </c>
    </row>
    <row r="204" spans="9:17" x14ac:dyDescent="0.2">
      <c r="I204" s="20" t="str">
        <f t="shared" si="34"/>
        <v>B284</v>
      </c>
      <c r="J204">
        <f t="shared" si="35"/>
        <v>284</v>
      </c>
      <c r="K204" s="26">
        <f t="shared" ca="1" si="27"/>
        <v>0</v>
      </c>
      <c r="L204">
        <f t="shared" ca="1" si="28"/>
        <v>0</v>
      </c>
      <c r="M204">
        <f t="shared" ca="1" si="29"/>
        <v>0</v>
      </c>
      <c r="N204">
        <f t="shared" ca="1" si="30"/>
        <v>0</v>
      </c>
      <c r="O204">
        <f t="shared" ca="1" si="31"/>
        <v>0</v>
      </c>
      <c r="P204">
        <f t="shared" ca="1" si="32"/>
        <v>0</v>
      </c>
      <c r="Q204">
        <f t="shared" ca="1" si="33"/>
        <v>0</v>
      </c>
    </row>
    <row r="205" spans="9:17" x14ac:dyDescent="0.2">
      <c r="I205" s="20" t="str">
        <f t="shared" si="34"/>
        <v>B285</v>
      </c>
      <c r="J205">
        <f t="shared" si="35"/>
        <v>285</v>
      </c>
      <c r="K205" s="26">
        <f t="shared" ca="1" si="27"/>
        <v>0</v>
      </c>
      <c r="L205">
        <f t="shared" ca="1" si="28"/>
        <v>0</v>
      </c>
      <c r="M205">
        <f t="shared" ca="1" si="29"/>
        <v>0</v>
      </c>
      <c r="N205">
        <f t="shared" ca="1" si="30"/>
        <v>0</v>
      </c>
      <c r="O205">
        <f t="shared" ca="1" si="31"/>
        <v>0</v>
      </c>
      <c r="P205">
        <f t="shared" ca="1" si="32"/>
        <v>0</v>
      </c>
      <c r="Q205">
        <f t="shared" ca="1" si="33"/>
        <v>0</v>
      </c>
    </row>
    <row r="206" spans="9:17" x14ac:dyDescent="0.2">
      <c r="I206" s="20" t="str">
        <f t="shared" si="34"/>
        <v>B286</v>
      </c>
      <c r="J206">
        <f t="shared" si="35"/>
        <v>286</v>
      </c>
      <c r="K206" s="26">
        <f t="shared" ca="1" si="27"/>
        <v>0</v>
      </c>
      <c r="L206">
        <f t="shared" ca="1" si="28"/>
        <v>0</v>
      </c>
      <c r="M206">
        <f t="shared" ca="1" si="29"/>
        <v>0</v>
      </c>
      <c r="N206">
        <f t="shared" ca="1" si="30"/>
        <v>0</v>
      </c>
      <c r="O206">
        <f t="shared" ca="1" si="31"/>
        <v>0</v>
      </c>
      <c r="P206">
        <f t="shared" ca="1" si="32"/>
        <v>0</v>
      </c>
      <c r="Q206">
        <f t="shared" ca="1" si="33"/>
        <v>0</v>
      </c>
    </row>
    <row r="207" spans="9:17" x14ac:dyDescent="0.2">
      <c r="I207" s="20" t="str">
        <f t="shared" si="34"/>
        <v>B287</v>
      </c>
      <c r="J207">
        <f t="shared" si="35"/>
        <v>287</v>
      </c>
      <c r="K207" s="26">
        <f t="shared" ca="1" si="27"/>
        <v>0</v>
      </c>
      <c r="L207">
        <f t="shared" ca="1" si="28"/>
        <v>0</v>
      </c>
      <c r="M207">
        <f t="shared" ca="1" si="29"/>
        <v>0</v>
      </c>
      <c r="N207">
        <f t="shared" ca="1" si="30"/>
        <v>0</v>
      </c>
      <c r="O207">
        <f t="shared" ca="1" si="31"/>
        <v>0</v>
      </c>
      <c r="P207">
        <f t="shared" ca="1" si="32"/>
        <v>0</v>
      </c>
      <c r="Q207">
        <f t="shared" ca="1" si="33"/>
        <v>0</v>
      </c>
    </row>
    <row r="208" spans="9:17" x14ac:dyDescent="0.2">
      <c r="I208" s="20" t="str">
        <f t="shared" si="34"/>
        <v>B288</v>
      </c>
      <c r="J208">
        <f t="shared" si="35"/>
        <v>288</v>
      </c>
      <c r="K208" s="26">
        <f t="shared" ca="1" si="27"/>
        <v>0</v>
      </c>
      <c r="L208">
        <f t="shared" ca="1" si="28"/>
        <v>0</v>
      </c>
      <c r="M208">
        <f t="shared" ca="1" si="29"/>
        <v>0</v>
      </c>
      <c r="N208">
        <f t="shared" ca="1" si="30"/>
        <v>0</v>
      </c>
      <c r="O208">
        <f t="shared" ca="1" si="31"/>
        <v>0</v>
      </c>
      <c r="P208">
        <f t="shared" ca="1" si="32"/>
        <v>0</v>
      </c>
      <c r="Q208">
        <f t="shared" ca="1" si="33"/>
        <v>0</v>
      </c>
    </row>
    <row r="209" spans="9:17" x14ac:dyDescent="0.2">
      <c r="I209" s="20" t="str">
        <f t="shared" si="34"/>
        <v>B289</v>
      </c>
      <c r="J209">
        <f t="shared" si="35"/>
        <v>289</v>
      </c>
      <c r="K209" s="26">
        <f t="shared" ca="1" si="27"/>
        <v>0</v>
      </c>
      <c r="L209">
        <f t="shared" ca="1" si="28"/>
        <v>0</v>
      </c>
      <c r="M209">
        <f t="shared" ca="1" si="29"/>
        <v>0</v>
      </c>
      <c r="N209">
        <f t="shared" ca="1" si="30"/>
        <v>0</v>
      </c>
      <c r="O209">
        <f t="shared" ca="1" si="31"/>
        <v>0</v>
      </c>
      <c r="P209">
        <f t="shared" ca="1" si="32"/>
        <v>0</v>
      </c>
      <c r="Q209">
        <f t="shared" ca="1" si="33"/>
        <v>0</v>
      </c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showGridLines="0" workbookViewId="0">
      <selection activeCell="B58" sqref="B58"/>
    </sheetView>
  </sheetViews>
  <sheetFormatPr baseColWidth="10" defaultColWidth="8.85546875" defaultRowHeight="12.75" x14ac:dyDescent="0.2"/>
  <cols>
    <col min="1" max="1" width="43.85546875" bestFit="1" customWidth="1"/>
    <col min="2" max="2" width="59.85546875" customWidth="1"/>
    <col min="3" max="3" width="16.28515625" bestFit="1" customWidth="1"/>
    <col min="4" max="4" width="27.7109375" bestFit="1" customWidth="1"/>
    <col min="5" max="5" width="16.42578125" bestFit="1" customWidth="1"/>
    <col min="6" max="7" width="15.7109375" bestFit="1" customWidth="1"/>
    <col min="8" max="8" width="16.28515625" bestFit="1" customWidth="1"/>
  </cols>
  <sheetData>
    <row r="1" spans="1:8" x14ac:dyDescent="0.2">
      <c r="A1" s="7" t="s">
        <v>18</v>
      </c>
      <c r="B1" s="7" t="s">
        <v>14</v>
      </c>
      <c r="C1" s="4" t="s">
        <v>83</v>
      </c>
      <c r="D1" s="4" t="s">
        <v>19</v>
      </c>
      <c r="E1" s="4" t="s">
        <v>6</v>
      </c>
      <c r="F1" s="4" t="s">
        <v>3</v>
      </c>
      <c r="G1" s="4" t="s">
        <v>4</v>
      </c>
      <c r="H1" s="4" t="s">
        <v>79</v>
      </c>
    </row>
    <row r="2" spans="1:8" x14ac:dyDescent="0.2">
      <c r="A2" s="4" t="s">
        <v>92</v>
      </c>
      <c r="B2" s="4" t="s">
        <v>90</v>
      </c>
      <c r="C2" s="13">
        <v>0</v>
      </c>
      <c r="D2" s="13">
        <v>0</v>
      </c>
      <c r="E2" s="13">
        <v>0</v>
      </c>
      <c r="F2" s="13">
        <v>0</v>
      </c>
      <c r="G2" s="13">
        <v>0</v>
      </c>
      <c r="H2" s="13">
        <v>0</v>
      </c>
    </row>
    <row r="3" spans="1:8" x14ac:dyDescent="0.2">
      <c r="A3" s="4" t="s">
        <v>15</v>
      </c>
      <c r="B3" s="4" t="s">
        <v>20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</row>
    <row r="4" spans="1:8" x14ac:dyDescent="0.2">
      <c r="A4" s="4" t="s">
        <v>15</v>
      </c>
      <c r="B4" s="4" t="s">
        <v>21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</row>
    <row r="5" spans="1:8" x14ac:dyDescent="0.2">
      <c r="A5" s="4" t="s">
        <v>15</v>
      </c>
      <c r="B5" s="4" t="s">
        <v>17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x14ac:dyDescent="0.2">
      <c r="A6" s="4" t="s">
        <v>15</v>
      </c>
      <c r="B6" s="4" t="s">
        <v>138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</row>
    <row r="7" spans="1:8" x14ac:dyDescent="0.2">
      <c r="A7" s="4" t="s">
        <v>15</v>
      </c>
      <c r="B7" s="4" t="s">
        <v>22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spans="1:8" x14ac:dyDescent="0.2">
      <c r="A8" s="4" t="s">
        <v>15</v>
      </c>
      <c r="B8" s="4" t="s">
        <v>23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</row>
    <row r="9" spans="1:8" x14ac:dyDescent="0.2">
      <c r="A9" s="4" t="s">
        <v>15</v>
      </c>
      <c r="B9" s="4" t="s">
        <v>24</v>
      </c>
      <c r="C9" s="13">
        <v>0</v>
      </c>
      <c r="D9" s="14">
        <v>1266860</v>
      </c>
      <c r="E9" s="14">
        <v>1266860</v>
      </c>
      <c r="F9" s="14">
        <v>1266860</v>
      </c>
      <c r="G9" s="14">
        <v>1266860</v>
      </c>
      <c r="H9" s="13">
        <v>0</v>
      </c>
    </row>
    <row r="10" spans="1:8" x14ac:dyDescent="0.2">
      <c r="A10" s="4" t="s">
        <v>15</v>
      </c>
      <c r="B10" s="4" t="s">
        <v>25</v>
      </c>
      <c r="C10" s="14">
        <v>187888006</v>
      </c>
      <c r="D10" s="14">
        <v>180654869.59</v>
      </c>
      <c r="E10" s="14">
        <v>368542875.58999997</v>
      </c>
      <c r="F10" s="14">
        <v>274598867.58999997</v>
      </c>
      <c r="G10" s="14">
        <v>274598867.58999997</v>
      </c>
      <c r="H10" s="14">
        <v>93944008</v>
      </c>
    </row>
    <row r="11" spans="1:8" x14ac:dyDescent="0.2">
      <c r="A11" s="4" t="s">
        <v>15</v>
      </c>
      <c r="B11" s="4" t="s">
        <v>26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">
      <c r="A12" s="4" t="s">
        <v>15</v>
      </c>
      <c r="B12" s="4" t="s">
        <v>27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">
      <c r="A13" s="4" t="s">
        <v>15</v>
      </c>
      <c r="B13" s="4" t="s">
        <v>28</v>
      </c>
      <c r="C13" s="13">
        <v>0</v>
      </c>
      <c r="D13" s="14">
        <v>2499999.77</v>
      </c>
      <c r="E13" s="14">
        <v>2499999.77</v>
      </c>
      <c r="F13" s="14">
        <v>2499999.77</v>
      </c>
      <c r="G13" s="14">
        <v>2499999.77</v>
      </c>
      <c r="H13" s="13">
        <v>0</v>
      </c>
    </row>
    <row r="14" spans="1:8" x14ac:dyDescent="0.2">
      <c r="A14" s="4" t="s">
        <v>15</v>
      </c>
      <c r="B14" s="4" t="s">
        <v>29</v>
      </c>
      <c r="C14" s="14">
        <v>19198055175</v>
      </c>
      <c r="D14" s="14">
        <v>932267919.14999998</v>
      </c>
      <c r="E14" s="14">
        <v>20130323094.150002</v>
      </c>
      <c r="F14" s="14">
        <v>9831291332.1399994</v>
      </c>
      <c r="G14" s="14">
        <v>9545881194.2999992</v>
      </c>
      <c r="H14" s="14">
        <v>10299031762.01</v>
      </c>
    </row>
    <row r="15" spans="1:8" x14ac:dyDescent="0.2">
      <c r="A15" s="4" t="s">
        <v>15</v>
      </c>
      <c r="B15" s="4" t="s">
        <v>157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">
      <c r="A16" s="4" t="s">
        <v>15</v>
      </c>
      <c r="B16" s="4" t="s">
        <v>30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">
      <c r="A17" s="4" t="s">
        <v>15</v>
      </c>
      <c r="B17" s="4" t="s">
        <v>31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">
      <c r="A18" s="4" t="s">
        <v>15</v>
      </c>
      <c r="B18" s="4" t="s">
        <v>139</v>
      </c>
      <c r="C18" s="14">
        <v>6905496729</v>
      </c>
      <c r="D18" s="14">
        <v>259285913.47999999</v>
      </c>
      <c r="E18" s="14">
        <v>7164782642.4799995</v>
      </c>
      <c r="F18" s="14">
        <v>3564487991.48</v>
      </c>
      <c r="G18" s="14">
        <v>3561176654.21</v>
      </c>
      <c r="H18" s="14">
        <v>3600294651</v>
      </c>
    </row>
    <row r="19" spans="1:8" x14ac:dyDescent="0.2">
      <c r="A19" s="4" t="s">
        <v>15</v>
      </c>
      <c r="B19" s="4" t="s">
        <v>140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8" x14ac:dyDescent="0.2">
      <c r="A20" s="4" t="s">
        <v>15</v>
      </c>
      <c r="B20" s="4" t="s">
        <v>32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">
      <c r="A21" s="4" t="s">
        <v>15</v>
      </c>
      <c r="B21" s="4" t="s">
        <v>141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">
      <c r="A22" s="4" t="s">
        <v>15</v>
      </c>
      <c r="B22" s="4" t="s">
        <v>33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1:8" x14ac:dyDescent="0.2">
      <c r="A23" s="4" t="s">
        <v>15</v>
      </c>
      <c r="B23" s="4" t="s">
        <v>80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1:8" x14ac:dyDescent="0.2">
      <c r="A24" s="4" t="s">
        <v>15</v>
      </c>
      <c r="B24" s="4" t="s">
        <v>34</v>
      </c>
      <c r="C24" s="14">
        <v>5933509701</v>
      </c>
      <c r="D24" s="14">
        <v>-2820821</v>
      </c>
      <c r="E24" s="14">
        <v>5930688880</v>
      </c>
      <c r="F24" s="14">
        <v>2700801104</v>
      </c>
      <c r="G24" s="14">
        <v>2700801104</v>
      </c>
      <c r="H24" s="14">
        <v>3229887776</v>
      </c>
    </row>
    <row r="25" spans="1:8" x14ac:dyDescent="0.2">
      <c r="A25" s="4" t="s">
        <v>15</v>
      </c>
      <c r="B25" s="4" t="s">
        <v>35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1:8" x14ac:dyDescent="0.2">
      <c r="A26" s="4" t="s">
        <v>15</v>
      </c>
      <c r="B26" s="4" t="s">
        <v>36</v>
      </c>
      <c r="C26" s="14">
        <v>1942147497</v>
      </c>
      <c r="D26" s="14">
        <v>-154668040.78999999</v>
      </c>
      <c r="E26" s="14">
        <v>1787479456.21</v>
      </c>
      <c r="F26" s="14">
        <v>791865899.21000004</v>
      </c>
      <c r="G26" s="14">
        <v>791865899.21000004</v>
      </c>
      <c r="H26" s="14">
        <v>995613557</v>
      </c>
    </row>
    <row r="27" spans="1:8" x14ac:dyDescent="0.2">
      <c r="A27" s="4" t="s">
        <v>15</v>
      </c>
      <c r="B27" s="4" t="s">
        <v>37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1:8" x14ac:dyDescent="0.2">
      <c r="A28" s="4" t="s">
        <v>15</v>
      </c>
      <c r="B28" s="4" t="s">
        <v>38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1:8" x14ac:dyDescent="0.2">
      <c r="A29" s="4" t="s">
        <v>15</v>
      </c>
      <c r="B29" s="4" t="s">
        <v>39</v>
      </c>
      <c r="C29" s="14">
        <v>209871974</v>
      </c>
      <c r="D29" s="14">
        <v>-22630424.620000001</v>
      </c>
      <c r="E29" s="14">
        <v>187241549.38</v>
      </c>
      <c r="F29" s="14">
        <v>34227624.380000003</v>
      </c>
      <c r="G29" s="14">
        <v>34227624.380000003</v>
      </c>
      <c r="H29" s="14">
        <v>153013925</v>
      </c>
    </row>
    <row r="30" spans="1:8" x14ac:dyDescent="0.2">
      <c r="A30" s="4" t="s">
        <v>15</v>
      </c>
      <c r="B30" s="4" t="s">
        <v>40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1:8" x14ac:dyDescent="0.2">
      <c r="A31" s="4" t="s">
        <v>15</v>
      </c>
      <c r="B31" s="4" t="s">
        <v>41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 x14ac:dyDescent="0.2">
      <c r="A32" s="4" t="s">
        <v>15</v>
      </c>
      <c r="B32" s="4" t="s">
        <v>42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1:8" x14ac:dyDescent="0.2">
      <c r="A33" s="4" t="s">
        <v>15</v>
      </c>
      <c r="B33" s="4" t="s">
        <v>43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1:8" x14ac:dyDescent="0.2">
      <c r="A34" s="4" t="s">
        <v>15</v>
      </c>
      <c r="B34" s="4" t="s">
        <v>44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1:8" x14ac:dyDescent="0.2">
      <c r="A35" s="4" t="s">
        <v>15</v>
      </c>
      <c r="B35" s="4" t="s">
        <v>45</v>
      </c>
      <c r="C35" s="14">
        <v>2046303968</v>
      </c>
      <c r="D35" s="14">
        <v>193642976.06999999</v>
      </c>
      <c r="E35" s="14">
        <v>2239946944.0700002</v>
      </c>
      <c r="F35" s="14">
        <v>1216794956.0699999</v>
      </c>
      <c r="G35" s="14">
        <v>1216794956.0699999</v>
      </c>
      <c r="H35" s="14">
        <v>1023151988</v>
      </c>
    </row>
    <row r="36" spans="1:8" x14ac:dyDescent="0.2">
      <c r="A36" s="4" t="s">
        <v>15</v>
      </c>
      <c r="B36" s="4" t="s">
        <v>158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x14ac:dyDescent="0.2">
      <c r="A37" s="4" t="s">
        <v>15</v>
      </c>
      <c r="B37" s="4" t="s">
        <v>46</v>
      </c>
      <c r="C37" s="14">
        <v>607747413</v>
      </c>
      <c r="D37" s="14">
        <v>-1416426</v>
      </c>
      <c r="E37" s="14">
        <v>606330987</v>
      </c>
      <c r="F37" s="14">
        <v>302457234</v>
      </c>
      <c r="G37" s="14">
        <v>302457234</v>
      </c>
      <c r="H37" s="14">
        <v>303873753</v>
      </c>
    </row>
    <row r="38" spans="1:8" x14ac:dyDescent="0.2">
      <c r="A38" s="4" t="s">
        <v>15</v>
      </c>
      <c r="B38" s="4" t="s">
        <v>47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1:8" x14ac:dyDescent="0.2">
      <c r="A39" s="4" t="s">
        <v>15</v>
      </c>
      <c r="B39" s="4" t="s">
        <v>48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x14ac:dyDescent="0.2">
      <c r="A40" s="4" t="s">
        <v>15</v>
      </c>
      <c r="B40" s="4" t="s">
        <v>159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x14ac:dyDescent="0.2">
      <c r="A41" s="4" t="s">
        <v>15</v>
      </c>
      <c r="B41" s="4" t="s">
        <v>49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x14ac:dyDescent="0.2">
      <c r="A42" s="4" t="s">
        <v>15</v>
      </c>
      <c r="B42" s="4" t="s">
        <v>50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 x14ac:dyDescent="0.2">
      <c r="A43" s="4" t="s">
        <v>15</v>
      </c>
      <c r="B43" s="4" t="s">
        <v>51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</row>
    <row r="44" spans="1:8" x14ac:dyDescent="0.2">
      <c r="A44" s="4" t="s">
        <v>15</v>
      </c>
      <c r="B44" s="4" t="s">
        <v>52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</row>
    <row r="45" spans="1:8" x14ac:dyDescent="0.2">
      <c r="A45" s="4" t="s">
        <v>15</v>
      </c>
      <c r="B45" s="4" t="s">
        <v>53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1:8" x14ac:dyDescent="0.2">
      <c r="A46" s="4" t="s">
        <v>15</v>
      </c>
      <c r="B46" s="4" t="s">
        <v>54</v>
      </c>
      <c r="C46" s="13">
        <v>0</v>
      </c>
      <c r="D46" s="14">
        <v>1714560</v>
      </c>
      <c r="E46" s="14">
        <v>1714560</v>
      </c>
      <c r="F46" s="14">
        <v>1714560</v>
      </c>
      <c r="G46" s="14">
        <v>1714560</v>
      </c>
      <c r="H46" s="13">
        <v>0</v>
      </c>
    </row>
    <row r="47" spans="1:8" x14ac:dyDescent="0.2">
      <c r="A47" s="4" t="s">
        <v>15</v>
      </c>
      <c r="B47" s="4" t="s">
        <v>55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</row>
    <row r="48" spans="1:8" x14ac:dyDescent="0.2">
      <c r="A48" s="4" t="s">
        <v>15</v>
      </c>
      <c r="B48" s="4" t="s">
        <v>56</v>
      </c>
      <c r="C48" s="14">
        <v>656479407</v>
      </c>
      <c r="D48" s="14">
        <v>27941476</v>
      </c>
      <c r="E48" s="14">
        <v>684420883</v>
      </c>
      <c r="F48" s="14">
        <v>290533234</v>
      </c>
      <c r="G48" s="14">
        <v>290533234</v>
      </c>
      <c r="H48" s="14">
        <v>393887649</v>
      </c>
    </row>
    <row r="49" spans="1:8" x14ac:dyDescent="0.2">
      <c r="A49" s="4" t="s">
        <v>15</v>
      </c>
      <c r="B49" s="4" t="s">
        <v>57</v>
      </c>
      <c r="C49" s="14">
        <v>205144476</v>
      </c>
      <c r="D49" s="14">
        <v>220872.15</v>
      </c>
      <c r="E49" s="14">
        <v>205365348.15000001</v>
      </c>
      <c r="F49" s="14">
        <v>98189002.150000006</v>
      </c>
      <c r="G49" s="14">
        <v>98189002.150000006</v>
      </c>
      <c r="H49" s="14">
        <v>107176346</v>
      </c>
    </row>
    <row r="50" spans="1:8" x14ac:dyDescent="0.2">
      <c r="A50" s="4" t="s">
        <v>15</v>
      </c>
      <c r="B50" s="4" t="s">
        <v>58</v>
      </c>
      <c r="C50" s="14">
        <v>30212684</v>
      </c>
      <c r="D50" s="14">
        <v>-2248783</v>
      </c>
      <c r="E50" s="14">
        <v>27963901</v>
      </c>
      <c r="F50" s="14">
        <v>12857555</v>
      </c>
      <c r="G50" s="14">
        <v>12857555</v>
      </c>
      <c r="H50" s="14">
        <v>15106346</v>
      </c>
    </row>
    <row r="51" spans="1:8" x14ac:dyDescent="0.2">
      <c r="A51" s="4" t="s">
        <v>15</v>
      </c>
      <c r="B51" s="4" t="s">
        <v>59</v>
      </c>
      <c r="C51" s="14">
        <v>482252863</v>
      </c>
      <c r="D51" s="14">
        <v>35354135</v>
      </c>
      <c r="E51" s="14">
        <v>517606998</v>
      </c>
      <c r="F51" s="14">
        <v>232242467</v>
      </c>
      <c r="G51" s="14">
        <v>232242467</v>
      </c>
      <c r="H51" s="14">
        <v>285364531</v>
      </c>
    </row>
    <row r="52" spans="1:8" x14ac:dyDescent="0.2">
      <c r="A52" s="4" t="s">
        <v>15</v>
      </c>
      <c r="B52" s="4" t="s">
        <v>142</v>
      </c>
      <c r="C52" s="14">
        <v>127586218</v>
      </c>
      <c r="D52" s="14">
        <v>2373332</v>
      </c>
      <c r="E52" s="14">
        <v>129959550</v>
      </c>
      <c r="F52" s="14">
        <v>61365361</v>
      </c>
      <c r="G52" s="14">
        <v>61365361</v>
      </c>
      <c r="H52" s="14">
        <v>68594189</v>
      </c>
    </row>
    <row r="53" spans="1:8" x14ac:dyDescent="0.2">
      <c r="A53" s="4" t="s">
        <v>15</v>
      </c>
      <c r="B53" s="4" t="s">
        <v>81</v>
      </c>
      <c r="C53" s="14">
        <v>533209801</v>
      </c>
      <c r="D53" s="14">
        <v>45517473.100000001</v>
      </c>
      <c r="E53" s="14">
        <v>578727274.10000002</v>
      </c>
      <c r="F53" s="14">
        <v>312122367.10000002</v>
      </c>
      <c r="G53" s="14">
        <v>227963526.09999999</v>
      </c>
      <c r="H53" s="14">
        <v>266604907</v>
      </c>
    </row>
    <row r="54" spans="1:8" x14ac:dyDescent="0.2">
      <c r="A54" s="4" t="s">
        <v>15</v>
      </c>
      <c r="B54" s="4" t="s">
        <v>60</v>
      </c>
      <c r="C54" s="14">
        <v>39878968</v>
      </c>
      <c r="D54" s="14">
        <v>2767536</v>
      </c>
      <c r="E54" s="14">
        <v>42646504</v>
      </c>
      <c r="F54" s="14">
        <v>22707000</v>
      </c>
      <c r="G54" s="14">
        <v>22707000</v>
      </c>
      <c r="H54" s="14">
        <v>19939504</v>
      </c>
    </row>
    <row r="55" spans="1:8" x14ac:dyDescent="0.2">
      <c r="A55" s="4" t="s">
        <v>15</v>
      </c>
      <c r="B55" s="4" t="s">
        <v>160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</row>
    <row r="56" spans="1:8" x14ac:dyDescent="0.2">
      <c r="A56" s="4" t="s">
        <v>15</v>
      </c>
      <c r="B56" s="4" t="s">
        <v>143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</row>
    <row r="57" spans="1:8" x14ac:dyDescent="0.2">
      <c r="A57" s="4" t="s">
        <v>15</v>
      </c>
      <c r="B57" s="4" t="s">
        <v>61</v>
      </c>
      <c r="C57" s="14">
        <v>18397586</v>
      </c>
      <c r="D57" s="14">
        <v>760868</v>
      </c>
      <c r="E57" s="14">
        <v>19158454</v>
      </c>
      <c r="F57" s="14">
        <v>9959655</v>
      </c>
      <c r="G57" s="14">
        <v>9959655</v>
      </c>
      <c r="H57" s="14">
        <v>9198799</v>
      </c>
    </row>
    <row r="58" spans="1:8" x14ac:dyDescent="0.2">
      <c r="A58" s="4" t="s">
        <v>15</v>
      </c>
      <c r="B58" s="4" t="s">
        <v>62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</row>
    <row r="59" spans="1:8" x14ac:dyDescent="0.2">
      <c r="A59" s="4" t="s">
        <v>15</v>
      </c>
      <c r="B59" s="4" t="s">
        <v>63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</row>
    <row r="60" spans="1:8" x14ac:dyDescent="0.2">
      <c r="A60" s="4" t="s">
        <v>15</v>
      </c>
      <c r="B60" s="4" t="s">
        <v>64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</row>
    <row r="61" spans="1:8" x14ac:dyDescent="0.2">
      <c r="A61" s="4" t="s">
        <v>15</v>
      </c>
      <c r="B61" s="4" t="s">
        <v>161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</row>
    <row r="62" spans="1:8" x14ac:dyDescent="0.2">
      <c r="A62" s="4" t="s">
        <v>15</v>
      </c>
      <c r="B62" s="4" t="s">
        <v>144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</row>
    <row r="63" spans="1:8" x14ac:dyDescent="0.2">
      <c r="A63" s="4" t="s">
        <v>15</v>
      </c>
      <c r="B63" s="4" t="s">
        <v>65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</row>
    <row r="64" spans="1:8" x14ac:dyDescent="0.2">
      <c r="A64" s="4" t="s">
        <v>15</v>
      </c>
      <c r="B64" s="4" t="s">
        <v>66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</row>
    <row r="65" spans="1:8" x14ac:dyDescent="0.2">
      <c r="A65" s="4" t="s">
        <v>15</v>
      </c>
      <c r="B65" s="4" t="s">
        <v>145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</row>
    <row r="66" spans="1:8" x14ac:dyDescent="0.2">
      <c r="A66" s="4" t="s">
        <v>15</v>
      </c>
      <c r="B66" s="4" t="s">
        <v>67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</row>
    <row r="67" spans="1:8" x14ac:dyDescent="0.2">
      <c r="A67" s="4" t="s">
        <v>15</v>
      </c>
      <c r="B67" s="4" t="s">
        <v>146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</row>
    <row r="68" spans="1:8" x14ac:dyDescent="0.2">
      <c r="A68" s="4" t="s">
        <v>15</v>
      </c>
      <c r="B68" s="4" t="s">
        <v>68</v>
      </c>
      <c r="C68" s="14">
        <v>105618000</v>
      </c>
      <c r="D68" s="14">
        <v>50103030</v>
      </c>
      <c r="E68" s="14">
        <v>155721030</v>
      </c>
      <c r="F68" s="14">
        <v>115103030</v>
      </c>
      <c r="G68" s="14">
        <v>115103030</v>
      </c>
      <c r="H68" s="14">
        <v>40618000</v>
      </c>
    </row>
    <row r="69" spans="1:8" x14ac:dyDescent="0.2">
      <c r="A69" s="4" t="s">
        <v>15</v>
      </c>
      <c r="B69" s="4" t="s">
        <v>69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</row>
    <row r="70" spans="1:8" x14ac:dyDescent="0.2">
      <c r="A70" s="4" t="s">
        <v>15</v>
      </c>
      <c r="B70" s="4" t="s">
        <v>70</v>
      </c>
      <c r="C70" s="14">
        <v>4301807</v>
      </c>
      <c r="D70" s="14">
        <v>-181402</v>
      </c>
      <c r="E70" s="14">
        <v>4120405</v>
      </c>
      <c r="F70" s="14">
        <v>1969490</v>
      </c>
      <c r="G70" s="14">
        <v>1969490</v>
      </c>
      <c r="H70" s="14">
        <v>2150915</v>
      </c>
    </row>
    <row r="71" spans="1:8" x14ac:dyDescent="0.2">
      <c r="A71" s="4" t="s">
        <v>15</v>
      </c>
      <c r="B71" s="4" t="s">
        <v>71</v>
      </c>
      <c r="C71" s="14">
        <v>4037807</v>
      </c>
      <c r="D71" s="14">
        <v>-203787</v>
      </c>
      <c r="E71" s="14">
        <v>3834020</v>
      </c>
      <c r="F71" s="14">
        <v>1815105</v>
      </c>
      <c r="G71" s="14">
        <v>1815105</v>
      </c>
      <c r="H71" s="14">
        <v>2018915</v>
      </c>
    </row>
    <row r="72" spans="1:8" x14ac:dyDescent="0.2">
      <c r="A72" s="4" t="s">
        <v>15</v>
      </c>
      <c r="B72" s="4" t="s">
        <v>72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</row>
    <row r="73" spans="1:8" x14ac:dyDescent="0.2">
      <c r="A73" s="4" t="s">
        <v>15</v>
      </c>
      <c r="B73" s="4" t="s">
        <v>73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</row>
    <row r="74" spans="1:8" x14ac:dyDescent="0.2">
      <c r="A74" s="4" t="s">
        <v>15</v>
      </c>
      <c r="B74" s="4" t="s">
        <v>74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</row>
    <row r="75" spans="1:8" x14ac:dyDescent="0.2">
      <c r="A75" s="4" t="s">
        <v>15</v>
      </c>
      <c r="B75" s="4" t="s">
        <v>147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</row>
    <row r="76" spans="1:8" x14ac:dyDescent="0.2">
      <c r="A76" s="4" t="s">
        <v>15</v>
      </c>
      <c r="B76" s="4" t="s">
        <v>162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</row>
    <row r="77" spans="1:8" x14ac:dyDescent="0.2">
      <c r="A77" s="4" t="s">
        <v>15</v>
      </c>
      <c r="B77" s="4" t="s">
        <v>163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</row>
    <row r="78" spans="1:8" x14ac:dyDescent="0.2">
      <c r="A78" s="4" t="s">
        <v>15</v>
      </c>
      <c r="B78" s="4" t="s">
        <v>75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</row>
    <row r="79" spans="1:8" x14ac:dyDescent="0.2">
      <c r="A79" s="4" t="s">
        <v>15</v>
      </c>
      <c r="B79" s="4" t="s">
        <v>76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</row>
    <row r="80" spans="1:8" x14ac:dyDescent="0.2">
      <c r="A80" s="4" t="s">
        <v>15</v>
      </c>
      <c r="B80" s="4" t="s">
        <v>77</v>
      </c>
      <c r="C80" s="13">
        <v>0</v>
      </c>
      <c r="D80" s="14">
        <v>18284138.199999999</v>
      </c>
      <c r="E80" s="14">
        <v>18284138.199999999</v>
      </c>
      <c r="F80" s="14">
        <v>18284138.199999999</v>
      </c>
      <c r="G80" s="14">
        <v>18253138.199999999</v>
      </c>
      <c r="H80" s="13">
        <v>0</v>
      </c>
    </row>
    <row r="81" spans="1:8" x14ac:dyDescent="0.2">
      <c r="A81" s="4" t="s">
        <v>15</v>
      </c>
      <c r="B81" s="4" t="s">
        <v>148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</row>
    <row r="82" spans="1:8" x14ac:dyDescent="0.2">
      <c r="A82" s="4" t="s">
        <v>15</v>
      </c>
      <c r="B82" s="4" t="s">
        <v>149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</row>
    <row r="83" spans="1:8" x14ac:dyDescent="0.2">
      <c r="A83" s="4" t="s">
        <v>15</v>
      </c>
      <c r="B83" s="4" t="s">
        <v>78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</row>
    <row r="84" spans="1:8" x14ac:dyDescent="0.2">
      <c r="A84" s="4" t="s">
        <v>15</v>
      </c>
      <c r="B84" s="4" t="s">
        <v>150</v>
      </c>
      <c r="C84" s="13">
        <v>0</v>
      </c>
      <c r="D84" s="14">
        <v>43160026.579999998</v>
      </c>
      <c r="E84" s="14">
        <v>43160026.579999998</v>
      </c>
      <c r="F84" s="14">
        <v>43160026.579999998</v>
      </c>
      <c r="G84" s="14">
        <v>43160026.579999998</v>
      </c>
      <c r="H84" s="13">
        <v>0</v>
      </c>
    </row>
    <row r="85" spans="1:8" x14ac:dyDescent="0.2">
      <c r="A85" s="4" t="s">
        <v>15</v>
      </c>
      <c r="B85" s="4" t="s">
        <v>151</v>
      </c>
      <c r="C85" s="14">
        <v>4015888</v>
      </c>
      <c r="D85" s="14">
        <v>-273767</v>
      </c>
      <c r="E85" s="14">
        <v>3742121</v>
      </c>
      <c r="F85" s="14">
        <v>1734175</v>
      </c>
      <c r="G85" s="14">
        <v>1734175</v>
      </c>
      <c r="H85" s="14">
        <v>2007946</v>
      </c>
    </row>
    <row r="86" spans="1:8" x14ac:dyDescent="0.2">
      <c r="A86" s="4" t="s">
        <v>15</v>
      </c>
      <c r="B86" s="4" t="s">
        <v>152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</row>
    <row r="87" spans="1:8" x14ac:dyDescent="0.2">
      <c r="A87" s="4" t="s">
        <v>15</v>
      </c>
      <c r="B87" s="4" t="s">
        <v>153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</row>
    <row r="88" spans="1:8" x14ac:dyDescent="0.2">
      <c r="A88" s="4" t="s">
        <v>15</v>
      </c>
      <c r="B88" s="4" t="s">
        <v>154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</row>
    <row r="89" spans="1:8" x14ac:dyDescent="0.2">
      <c r="A89" s="4" t="s">
        <v>15</v>
      </c>
      <c r="B89" s="4" t="s">
        <v>82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</row>
    <row r="90" spans="1:8" x14ac:dyDescent="0.2">
      <c r="A90" s="4" t="s">
        <v>15</v>
      </c>
      <c r="B90" s="4" t="s">
        <v>155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</row>
    <row r="91" spans="1:8" x14ac:dyDescent="0.2">
      <c r="A91" s="4" t="s">
        <v>15</v>
      </c>
      <c r="B91" s="4" t="s">
        <v>156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</row>
    <row r="92" spans="1:8" x14ac:dyDescent="0.2">
      <c r="A92" s="4" t="s">
        <v>15</v>
      </c>
      <c r="B92" s="4" t="s">
        <v>91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showGridLines="0" workbookViewId="0">
      <selection activeCell="B58" sqref="B58"/>
    </sheetView>
  </sheetViews>
  <sheetFormatPr baseColWidth="10" defaultColWidth="8.85546875" defaultRowHeight="12.75" x14ac:dyDescent="0.2"/>
  <cols>
    <col min="1" max="1" width="45.85546875" bestFit="1" customWidth="1"/>
    <col min="2" max="2" width="16.42578125" bestFit="1" customWidth="1"/>
    <col min="3" max="3" width="27.42578125" bestFit="1" customWidth="1"/>
    <col min="4" max="6" width="16.5703125" bestFit="1" customWidth="1"/>
    <col min="7" max="7" width="17" bestFit="1" customWidth="1"/>
    <col min="8" max="8" width="16" bestFit="1" customWidth="1"/>
  </cols>
  <sheetData>
    <row r="1" spans="1:7" x14ac:dyDescent="0.2">
      <c r="A1" s="7" t="s">
        <v>18</v>
      </c>
      <c r="B1" s="4" t="s">
        <v>83</v>
      </c>
      <c r="C1" s="4" t="s">
        <v>19</v>
      </c>
      <c r="D1" s="4" t="s">
        <v>6</v>
      </c>
      <c r="E1" s="4" t="s">
        <v>3</v>
      </c>
      <c r="F1" s="4" t="s">
        <v>4</v>
      </c>
      <c r="G1" s="4" t="s">
        <v>79</v>
      </c>
    </row>
    <row r="2" spans="1:7" x14ac:dyDescent="0.2">
      <c r="A2" s="4" t="s">
        <v>93</v>
      </c>
      <c r="B2" s="14">
        <v>36374389276</v>
      </c>
      <c r="C2" s="14">
        <v>132153648.22</v>
      </c>
      <c r="D2" s="14">
        <v>36506542924.220001</v>
      </c>
      <c r="E2" s="14">
        <v>16837463765.219999</v>
      </c>
      <c r="F2" s="14">
        <v>15621670180.280001</v>
      </c>
      <c r="G2" s="14">
        <v>19669079159</v>
      </c>
    </row>
    <row r="3" spans="1:7" x14ac:dyDescent="0.2">
      <c r="A3" s="4" t="s">
        <v>92</v>
      </c>
      <c r="B3" s="14">
        <v>39242155968</v>
      </c>
      <c r="C3" s="14">
        <v>1613372533.6800001</v>
      </c>
      <c r="D3" s="14">
        <v>40855528501.68</v>
      </c>
      <c r="E3" s="14">
        <v>19944049034.669998</v>
      </c>
      <c r="F3" s="14">
        <v>19571137718.560001</v>
      </c>
      <c r="G3" s="14">
        <v>20911479467.009998</v>
      </c>
    </row>
    <row r="4" spans="1:7" x14ac:dyDescent="0.2">
      <c r="A4" s="5" t="s">
        <v>16</v>
      </c>
      <c r="B4" s="6">
        <v>75616545244</v>
      </c>
      <c r="C4" s="6">
        <v>1745526181.9000001</v>
      </c>
      <c r="D4" s="6">
        <v>77362071425.899994</v>
      </c>
      <c r="E4" s="6">
        <v>36781512799.889999</v>
      </c>
      <c r="F4" s="6">
        <v>35192807898.839996</v>
      </c>
      <c r="G4" s="6">
        <v>40580558626.010002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Z J y e E g q z K j 1 e Z u U / + t e 3 x b R K Z 3 l 6 e l H n T d W k J 2 X W F O f p 8 W x R L I u m r b O 2 u M w e 3 / V h P H 7 2 6 s s X b 0 5 f P P 3 9 t e P f / + z F s y + P H u z v 7 I z v j e / T v 3 s 7 B / u P 7 8 a b P X 7 z + z 8 9 f n P 8 8 t W X P 3 n 2 9 P Q V I f 3 6 1 e / / + v f u f P j i + I v T o 6 c v f 3 8 a C P 9 K Q / u J r 0 5 f v 6 H R n H 1 B f 7 3 6 v X / / 3 / v 5 6 9 + f / z j 7 8 s l 3 X n x x t P P s K + r r 9 / + p 0 z d n 1 P T N 8 e O 7 + g U 3 e P N 7 v 0 n v H j 1 + / d U X x 0 + e n x 7 9 3 o / v m l 8 f n 7 3 + / V + / e f X V y Z u v X p 2 i z f H v f f b 6 6 P d 5 f J d / P n 7 5 5 e u z N 0 c 7 N C F E e / 7 9 8 c m 3 j 3 / y + e 9 / K h D l D w X P f + C X F 1 8 + P f 3 9 p X / + / K s v v u L P X z 4 / / c l T b U E I v D 7 6 i g Y o v z G a L 1 + 9 f v H m a E 9 w l z 8 e E 3 J v f v / n P / m c k C C s z R + P v / 3 q 9 / n 9 j 0 / e n P 0 k I / 3 t s 1 P p S o m N X 4 m k p 2 + + B O 7 8 0 C z K B 4 9 f / / 5 v f p + X R 7 8 X Q e N f 6 G / q L U J A + f w x 6 P z q i P / G L / T 3 6 f M 3 X 5 0 9 3 W W K 6 h 9 7 j I U A / P b j u / o b P i E Y + p 2 C 0 d / w i Q f I / i W Q f E o 9 P T 1 7 6 g 1 D P 3 h 8 8 i X h + + L V k X x q / s L H b 4 7 P X r z + / X + v 3 + c Z 3 v / 8 7 P W b l x A d + Q V / H 7 9 5 8 + p M 6 C U k / P 1 f n z 4 / P Q F 7 e 5 8 B 4 p n 5 D O T m W W U m s C R / 9 v z 4 c 4 i b + 8 P M g P n G / 1 O n x H z l / f W Y / n 0 j s D H 9 3 l / y z W v 9 a 0 e / M 3 + b b 4 n Y w E n / I v L y O J 6 f H j 8 j p F + / B E z v L / v N y b d 5 D l 9 + e Q L I / P O x z A J R 9 d 6 L g 6 c H 9 3 / y x f 3 f 5 + D z 3 + f + y c O f 3 D + 7 9 9 2 d B 4 / v a g v 0 9 v n e U Y p n J 0 1 3 7 6 W C O X 3 2 + M 2 3 v / N G E f p 8 H 7 + 8 4 f l 8 j V + / O P 6 9 5 S / 0 6 f 5 4 / M X Z C + 9 z + w d I / 9 p M A Y 3 z 9 L V S / z W w Z N L j t 8 e v i d L c 0 + / 9 5 v W 3 n z 2 H j J t f 8 d k X T + 1 n / C s + e / 6 5 / Y x / J W V E M n V y + v r 1 7 / 8 F z T X T x j C G / e S L 0 y + e n L 7 q t i M s X h H d G b e n J D 1 n z 3 9 / e i d g K z Q h 1 h J m d H + Q r v b V 2 S b d d v b 0 G f H k B 2 k 2 1 k K q 0 3 Z 3 b t B p R 9 8 / + x 5 J l v 3 z / R U c f v t / i 2 I z 1 P v 5 q N b A F 7 3 P f q 4 V n V F m 3 6 S i + / G v o e i + 3 H v z E 3 t f 3 v + p B 0 / f v D 7 + d O f 4 4 X e / / f m 9 1 1 8 O K b o f q b m f T T X 3 + v c / e f O K p P X k + f H r 4 6 d f f G P K b u f h z 4 Y D h 9 + c S t v / u d N v P b L 9 f N R y 3 m f / f 9 J p H + 6 8 7 Z + + / P T e 5 7 t n P Z 2 2 Z 3 T a v f 8 3 6 b T f J 6 L T f p / 3 0 m m g W e e T / 5 f q u M 9 P v / z m d N z P S p C K 3 / 5 f p + O Y b D / S c T / S c R 0 d 9 + C r g 0 E d t / 8 j H f f D 1 3 G v T 0 9 e n b 7 5 I B U X y c b t 3 R i 5 P n z 4 8 H u j 9 P s 7 + O d 1 s U w p r 3 m x z O o P j G f j C b v / F + h E Q + a f j y r x / 5 X B 7 e 7 / e 5 X k 6 e d f D D q C u 4 L b / 0 u U 5 O 8 d U Z K / 9 / 8 P l S R N 9 e n J y Q c p S d Z W t 1 W P 9 g 8 j r L f R f f j t / 1 U 6 z 1 D t 5 6 P O 8 z 7 7 u d J w R o v 9 v 1 D D f X 5 6 / / W g G 3 j / R x r u h 6 / h T l + 8 o f z 7 6 T e 3 e L F z 7 2 d P x / 2 / S M c 5 u v 1 I y / 1 I y 3 W 0 3 O / 1 7 Z N B L f f p j 7 T c D 0 3 L n f z + x 6 9 O j 0 l a n 5 2 9 O H 5 + 9 s 0 p u d 0 f Q k L v 5 2 5 R t k + 2 H + m 4 / 9 / o u A 9 c i P 1 q / / c 5 / v b n n 9 7 f 3 3 n 6 Z G g h d v f / V Q m 9 D 9 d x T J n / t + g 0 6 4 E 8 / / L k G 9 V p O / s / + z r t / w W O m y X b j 3 T a / 2 9 0 2 j f l t / 3 E 6 + 8 O + m 0 P / v + l 0 / 5 f 7 b d Z Y f 3 i q x d n J 2 c v v z k d d / / n h Y 6 z Z P u R j v u R j u v o u N 9 7 / / N B H X f w I x 3 3 w 9 F x 0 d W f N w 9 f b 1 J 0 r G U 8 / Y a B B 3 / L m u z v 3 V u T v S l W P f r + 2 c / G 6 i u j f p P 2 A 7 r e X x s 0 I Y M z U m J 1 k p W U m 1 S a / h a o M v 3 t Z 1 u F Y Y z B 3 + + p 0 L 7 u M i r Y v / O J p / J 2 B l X e z r D K s 2 b o h 6 H y / L + c m s P P T Q p O x C g e m K a 7 6 d 7 / i 1 S c / g p 1 p r 9 C i + H X / y / E n 6 9 O P y e A 3 5 x r 9 u n P v m v 2 c 5 d S 6 1 H t R 5 7 Z j z y z U H F 9 + 9 7 n O 4 O e 2 c P / F 6 m t / 1 9 7 Z r 6 s v v 7 q y e v T k 1 f f n I p 7 8 L O v 4 v 5 f E H 1 a s v 1 I x / 1 I x 3 V 0 3 M N X v 9 e Q j s O a 2 g 0 6 j p X C j 3 T c N 6 n j v n r x 6 v T 1 y 2 9 O x R 3 8 v F B x h m o / 0 n A / 0 n A d D f f 5 v f 1 B D f f / p u D z / y 8 a 7 i 7 / S 5 0 A u 1 f 8 O f V y 6 q m 7 m 5 N t r J C O v H X u Z 7 / X v Z 8 8 u P d T X z y l p c L P v 9 T k m L Y j Y h w d r + p q k s 0 q / Q Y f x f J t 3 z 5 7 + v T 0 h R K B 5 + b o G U 2 d + f 3 x y + N X p 5 I o e / r q 7 P n z 1 2 + I 3 Y 9 O a U j u r 8 f f P n 7 9 9 P T Z 8 V f P 3 z z 9 8 u Q r 4 Y + X L 4 6 / Y C o + O X 5 9 + h S E e / P 8 y 8 + / D D 6 x W t V + c v L l F y / P n o a v q X q + 2 y H d N 0 f J p 2 + + 2 v / J N 1 / 9 P j / 1 9 D v 7 v 9 f r 9 6 T k X o e S R 7 8 P G I F / 2 0 j R T V O p L X y K P 9 9 E c c 5 Q h p / 8 f 2 s G n n 2 + t / / p T z x 7 + H v t 3 9 v b P x m e g f T z V y + j s 3 D v R 7 P w D c y C I 8 C X r w 8 2 z M K 3 i 6 a N T s P + b a b h 9 Y + m 4 b b T 8 J P 3 N q i j 9 G V e p y / r v F m v o p P h 1 p H f T y b + f 6 3 r H X G / 2 H 1 2 g 6 a x B I 6 S 1 + W C v x F e 5 6 n + e c z r X z z 4 i e / e g t e H d Y 9 L X P 1 o P r 7 + f D h D f P A s N h + L V V l k 0 6 J a 0 l R c p 6 / y 2 X o q f 0 X n x E X a X 8 v N / P 8 5 r Y n Z H t 5 / + e 2 f f P L F 6 0 9 P + 7 T + o p o V 5 8 V 0 y P F 8 + G G 0 / f + X W o c L / / z N / Z 9 4 8 Z Q y L v f 6 t H z Z t l V q l c k s L 9 N V X h c V F A s b 0 H X e t F m Z b j 1 / + u z O 1 s u s z h z x 7 8 S o v 7 v z D W k b n w F + P m u b 0 1 e f v 6 8 E I B l 7 8 x z c L A k / b 2 j 8 / N 5 O n 8 Z P 8 8 t 8 e T F E 4 m 5 0 + 5 5 K 5 u c N a V + d / l 4 R p Z M N 0 r U b r / 6 I r n G 6 / t 4 / s d + n 6 + v 1 5 P S n 8 3 p a D B C 3 G 4 X + / 4 C 4 d / l f y m X L c g n / 4 q V 4 H 5 x + d / 9 k 5 / f 6 9 K e + + u L 3 2 j v 5 i d / r + P X + i w O X 4 n 1 6 + v r k 1 d n L M D O O k e h v n G 0 H Q W A 5 9 d f H p 7 / 3 y f G T 1 6 8 k l e v + C F Z o a J n h 7 O k z y r C 7 2 Q T V z k 5 k D A b T W 6 H 8 6 v d 5 8 u U P A e X X Z g W Y l n 9 P 3 2 z G + y 7 / + + z 4 R I b A v 9 y e 6 m d 2 x r 2 V i j e n r y A U S M D y r 4 D + 5 s t X + p H + o R / y o H b M p z J E y j 5 / + f L N 8 7 M X p 3 g F 6 X 7 3 w e P X Z 5 + / g G P H P x / T x 0 e n P / H 4 L n 4 + f v 7 l d 4 / O H t / F D 5 K K z 3 n F g P 4 g d t O P 8 R t / o x x I H 5 k V D v P r 4 9 f f P n t G j P 1 d f I + m / C k n v v V 3 a e H B f 4 O s v P Y g v / O L / C u a f P e Y F l Z E P k + / / U b g 6 j K Y W 4 y R 1 L p Z m a F f 7 e v e U p m / Q r M T X b B h M X e L N T v h 0 o 3 8 7 p Y C e e m O J + / 5 6 S u z p r H D C z D m T + G U 2 7 N H y O H / r 2 O P H 4 + z x 4 / / r L P H 6 2 K Z Z k 1 x s c z q / + 8 z y g + Z U f Z + D h i F 2 8 d Y Z e d n n V V 2 f s Q g 7 8 k g 9 3 4 O G O T h w 4 d x B j F f / G y y i O n j / 8 9 M c p f / P X 7 z S v i F f 4 k 5 O S f P j 1 9 / f v q l 8 3 K U Q Y 5 + 6 o u v X p y d n L 2 k D v Q T + e q N I G S T T D v d E P v 3 d i E 2 Y D L a W G N 3 f z y m A b 7 5 / R U C Y e r + k m 9 e d 7 4 z f 5 t v i f 2 A g v 7 1 9 O w V / h J W x 2 9 3 7 Y C / 5 s i f f 3 l C K 0 t P f x 6 O n E I d 8 t Z P f z 4 O / d X p 5 y S e / 7 8 d e D e Y s e O G s v n / 7 a j p v d O T k / 6 o d 1 5 + 9 f t / G 5 H 0 z 7 u R / 9 T x 5 6 + + e n n 8 / 1 8 J f / 3 V E / D 6 z 8 c 5 H x z 6 / + 8 n / a s X r 0 5 f v 4 w M 3 J L k 5 9 3 A V d / / f B u 3 0 X v / 3 x 3 3 X f 7 3 B O 4 8 P u N f p N 3 u 0 Y Z 1 e N N E 2 + 7 x M K O P a b t 3 9 P j F V 1 / 8 / q / J 2 e X Y z v 3 B n 7 8 k Q o I E 9 v f H p 1 + 8 p M T 2 G Y d H L z n i w G 8 n X 3 3 x F f 9 C j s T n i B 4 p t u L f H r 8 g 6 X t l B y 3 k 2 P 3 G a P d 7 I f R 9 f B c / N C F 7 I 8 l o N f X g 3 k 9 9 8 f T 4 i 9 1 n J / + f I d n B z y H F H J P t 7 f 9 / h 2 L 3 f w 4 p Z n n s + Z e v D z 6 U Y s D B k I b 1 x T d A n E / / X 0 G c n 7 z 3 + v + N x H n w c 0 g c J 2 u 8 p v l h x P m h y d r u z y U / O Z K d v v r 8 / z s k u / d z S D I n g m e f 2 w z x 1 y X Z z 4 Y I / h w S 5 + m b r / a f v 7 n / E y + e k s t 3 7 / + N x N n d + 7 m j j i d t r 0 5 / r w + l z g 9 P 2 v 5 f 4 Q 1 8 8 e A n P t h J / 9 l g q I c / t 8 R 5 e P / l t 3 / y y R e v P z 3 9 f y N x d n d / 7 q g D X f S T b 7 7 6 f X 7 q 6 X f 2 f 6 / / V / p K + z 9 3 x P F U 0 f N 7 d s B f l z g / P F X E J P v Z I 9 l d / v f p q 7 P n j N P L V y / f n J 2 + F l K + f P X l S 1 o o 5 L / x s j 6 I x w H k J 4 + f f 8 V c c r f b e M P L e 7 s f 8 v L e h 7 x 8 7 w N e v v c h Y 9 7 / o J c / h G D 7 P s G Y 1 e S 3 9 w P i E + 5 r A t n d + Q A a 7 O 5 8 A A 1 2 d w I a 7 H 4 9 7 D + A d 3 Z 3 9 n 0 E 9 r 8 e A v c / B I F P P + T l B + H s 3 3 t x 8 P T g / k + + u P / 7 H H z + + 9 z f P 3 3 5 6 b 3 T e z / 1 e 3 2 9 U R 3 4 s O 9 9 P R g P A / y + F o z d U E y + H o w P Y Z H d b 4 B F 9 j 5 E w j 5 E L e 8 F s o 2 8 + H t j v 7 / z 4 T D u f w M w H n 4 z M H x i H n 0 6 3 k v T k z J r i v N i m k 2 L f / R v X a b H s 0 W x L J q 2 z t r i M v t 6 n X R U e 0 w u 3 z x 8 / b V g B 6 z 0 N Y k Q c N T X g b G L / 2 8 a 4 8 N 7 D z / / z s P T 7 7 7 8 e r B v Q b + v p d c A O 7 C Y P / W T r 5 7 / / l + 8 3 P k a p g e w A t X w U 8 + + + P 0 N u N / / J 3 b 2 H n w 9 m L 4 1 O T p + + p N f P K d 2 P / X 1 Y P n G B b D O f v L s 9 P d 5 d f z 1 g A X G Z v f + 3 Z 3 d u 3 s 7 u w + / H r D A u j h g 6 e 6 n j + 7 f f / R 1 o Q b 2 5 m d D u H c 7 L n Y X 9 U 8 f 7 X y 9 a d 8 N x O k D p 6 p j M / f u 7 t x X F I m 0 D x 7 t f Q 1 r D q g d X 3 N 3 T D A P x m P q j n 8 b B n r X h i 4 / e a x L w f z L T 7 4 4 p j X e 0 x d v z p 4 e P 6 X X 8 S e a U I w k z i D / 9 v g n X x 6 / e k 2 h E J S J / v r 4 9 d n n L 4 7 O H t / l n 4 + / f P n m 6 P Q n H t / F z 8 f P v / z u 0 e e n X 9 D 6 F n 7 D n 7 / / 6 e / 9 x n 3 E f 9 F K 8 e f f h j H F T 3 z C U d + X 3 3 3 j t 8 Q f + u H v / 5 w W k x E s e H / y u 2 / k V f 2 V P 9 / B 6 r P 7 8 / G 3 X / 0 + p h X / Z h u 5 v x 7 / p L b 4 S f M J 9 L z 9 4 / G 3 T 5 + / / P 2 P f / L 4 j C P B L 1 5 / / v u / 4 M D R L q Z / 8 f s f v z o l b j E r 6 B j n y R c c a t 6 1 9 O 4 Q / i d P f / + f P P v 9 v 3 z y + 9 N E U V T 8 + v d / d v b i G 5 2 F n U + 3 v / P V i 8 4 8 e B / e O B N e 2 / / v z M X L r 3 7 / J 0 8 / J 5 7 + m r N x + p 3 T V y d n J 2 d f f t P T A b M f T I V + c N M 0 u N 8 M t f 5 f S f i f Y s K 9 f P O e Z D 9 + Z f j / Z m K f b S T 2 k z c + 7 + 9 u n 7 4 4 7 f K + + 9 A R 3 X I 5 / 2 H p H 3 w s r Y 1 U O C i 3 l I o A 1 h v T s f / S D 3 m u v q a Q 7 J y R j n p 9 Q v P 1 / n M F u D Q 7 y s z 6 w z D 6 / + e Z f 8 f S Z S M 5 7 / K / 3 z 5 + 8 f Q 5 m 3 D g I H 8 8 f v 3 m + A 3 9 e E O Z 0 d / / J 7 4 6 f f X 7 A E H v r 8 d n L 1 5 + 9 e a L L 5 + e Y l n d / S G p z O d n r x n 7 k 6 9 e / V 4 / h V 9 e v 3 o K e H s U b G z v P N h G k k 4 / e k x o n v 0 k t / n q J e T u 9 e / / B f 1 z / P m p h f L 6 q y 8 4 a / r 7 v / r y u 6 + R u A 0 / c N + f f P n 8 q y 9 e v M b 8 9 z 5 7 / B W R 9 / c / P n l z R q o V 7 w G y / 5 k 2 x M c v f v + T b x O v / P 5 f v r B d d j / y 2 9 C b r z n N 3 P m I 2 r x + 8 + q r E / s S t w k / 8 t v w S 7 t B G 4 H z + t s 0 e 0 + / p H w 0 e U e g z 5 t j p k v n 4 2 M l V / g x U V l a A + b u 7 2 8 4 Z D g M D R v K e 3 v 6 p w f o 9 d n T 3 / / s x d P T 3 5 v J 3 f 3 M t K K E P D 5 8 d v Z 7 Y / T 9 D w 1 4 9 6 Z p 5 n 9 m W k W g B R 8 + x m A x C y 8 + l 1 W R 0 + / a u T 5 7 Q Q 7 p 2 V P + 9 f W L L 9 9 Q s v 3 N 7 8 N C e E x E + n 1 o P l 6 d I f r 1 / 0 Q f z K R 3 X 5 0 S 3 7 8 m V U k c + t V z + v n F 8 e / 9 + z M W 8 g v / / f u Y v 3 8 f f k M a k u v 7 7 B n 6 e f U T z O Y i P 5 H w U A W L f 5 D x P / 2 u b c 1 / / f 5 v V B O d v X h G k / s k C F f t Z 4 8 / P 3 3 x 1 Y s z d t Q H g 3 D b 5 j G t K T w n O f v i 7 E 3 6 r i k e L Y v y s 4 / a e p 1 / h I 5 Y g M 6 + Z N 1 k f 3 / 8 G r r j 7 P j J 8 9 O T L 1 + 8 O T 5 7 c U o 6 x P 7 6 + 4 s C i U B 7 8 3 u T O / O d 0 5 M 3 e P / 3 5 + D g d a T Z 3 S j 8 u 6 9 e v / r 9 X / / e z M x E 0 J 8 8 e 4 p P o x + S I T g 9 e v r y 9 4 f Q 4 t f H d u q e n n 0 h J u T 3 f o 6 1 l i 8 8 d f n V i 6 e / / + / / U 6 d v z q j p G 8 9 x x k / V x K R R g B R Y x P x K j C S i + u a r V 8 x v x 7 / 3 2 e u j 3 + f x X f 4 p 9 E P A t K v 0 I z p 9 + / g n n x u T I n / A A B O u 7 g / 5 n N m X N K o n e H Y 9 y i 1 R v f i S c H l 9 9 B W N V X 5 j j F + + e v 2 C l / D c H 5 A g 0 s s / + f w I e T P 7 x 2 O n A F k U z k 6 l q 5 8 8 f f W a Z h u / Q k u / + d K k E O l l / e A x r 1 4 d v c G M s a l 9 j f m N 0 F I + f 8 z L W 0 f 8 N 3 6 h v 3 V h j 4 m r f + w x F g L w 2 y S L C v r b D E O / U z D 6 G z 7 x A N m / B J J P q a e n J n z l Y e g H Y N 2 n Z D 2 P 5 F P z l + H o 1 7 / / 7 / X 7 s P R + T s b o J S R B f s H f x 2 / e v D o T e q k N I f e C G B x i Q l P e + 8 y 0 Q h 8 s T I w i T Q D P M 3 O I n Q Q y o 5 8 D i P v D z I n 5 x v 9 T J 8 l 8 5 f 3 l r 1 D u f V M L l L S S e v y M k H 7 9 E j C 9 v + w 3 J + w / v X 7 5 5 Q k r a v z U 5 d u e X j p 5 + J P 7 Z / e + i 0 y J t k B v n + 8 d p X h 2 0 n T 3 X i q Y 0 2 e P 3 3 z 7 O 2 8 U o c / 3 W a 3 w D L O G J 8 0 r f 6 k a 1 j 8 e f 3 H 2 w v v c / g H S v z Z T Q O M 8 l T 8 o M w E s m f T 4 7 f F r o r Q o s D e v v / 3 s O R S A + R W f f f H U f s a / 4 r P n n 9 v P + F f S V C R l J + z c 0 F w z b Q x b 2 E + + O P 3 i C S n Q T j v C 4 h X R n X F 7 S v J 0 9 h x + g X 3 b N C H W E v Z 0 f 4 i j Z 3 X d J s V 3 9 v Q Z 8 e Q H q T 3 W S 6 r w 4 E h u V n j f P / v e h 6 k 8 / O a 0 2 9 4 P R d X 9 X g O q z l A P n / 6 8 U 3 S / 9 / 8 L F Z 1 R Z t + k o v v x m x Q d f l o V 9 + X e m 5 / Y + / L + T z 1 4 + u b 1 8 a c 7 x w + / + + 3 P 7 7 3 + c k j F / U j B / W w q u N e / / 8 m b V y S n J 8 + P X x 8 / / e I b U 3 N Y Y N i o 5 u w f R i 7 f X 7 P 9 c J y 4 q G b r k e 3 n o 3 7 z P v v / k z b 7 c L e N E w a f 7 5 7 1 d N q e 0 W n 3 / t + k 0 3 6 f i E 7 7 f d 5 L p 4 F m n U / + X 6 r j P j / 9 8 p v T c T f F r v Y P I 5 v / n 9 V x T L Y f 6 b g f 6 b i O j n v w 1 c G g j t v / k Y 7 7 4 e u 4 1 6 c n r 0 6 9 h b 2 v o e I i S b q 9 n w 1 F 9 3 O Z m d u o 8 A w N f 6 T v f k 7 0 3 e 7 / e / X d 6 e d f D P p 0 u z v / f 4 t U / 7 + h 8 W i y T 0 9 O P k j j s X b 6 W d V 1 + O 3 / V T r O U O 1 H O u 7 n R M f 9 v 9 m n O 7 3 / e t C n u / 8 j D f f D 1 3 C n L 9 5 Q G v 3 0 m 1 u D 2 L n 3 8 0 L H O b r 9 S M v 9 S M t 1 t N z v 9 e 2 T Q S 3 3 6 Y + 0 3 A 9 N y 5 3 8 / s e v T o 9 J W p + d v T h + f v b N K b n d H 0 J 2 7 u d u b b V P t h / p u P / f 6 L g b 1 1 M j O s 5 b V f 1 q / / c 5 / v b n n 9 7 f 3 3 n 6 Z G h V d f f n I D v 3 s 6 n j m D L / b 9 F p 1 g N 5 / u X J N 6 r T d v Z / 9 n X a / w s c N 0 u 2 H + m 0 / 9 / o t G / K b / u J 1 9 8 d 9 N s e / M h v + + H r u C + + e n F 2 c v b y m 9 N x 9 3 9 e 6 D h L t h / p u B / p u I 6 O + 7 3 3 P x / U c Q c / 0 n E / H B 0 X X f 9 5 8 / D 1 J k X H W s b T b x h 4 8 L c s s P 7 e v Q X W m 2 L V o + + f f Y + k z / 7 5 / g o w u t r K q H + Y 9 m M Q c X U 3 T M G v q f P 0 t 0 D X 6 W 8 / 2 z o O c x b 8 / Z 4 a j + e 8 + 9 l 7 6 8 C d Q R 2 4 M 6 w D r V 3 6 Y e h A / y + n 9 / B z k 8 Y T r o h H q u n u / 6 v W V f V X 6 D f 9 F W o N v / 5 / I S B 9 d f o 5 A f z m f L V P f / Z 9 t Z + 7 H F u P a l 9 T b f 3 I V f v / r a v 2 7 X u f 7 w y 6 a g / / X 6 S 2 / n / t q v m y + v q r J 6 9 P T 1 5 9 c y r u w c + + i v t / Q T h q y f Y j H f c j H d f R c Q 9 f / V 5 D O g 6 L b D / S c T 9 s H f f V i 1 e n r 1 9 + c y r u 4 O e F i j N U + 5 G G + 5 G G 6 2 i 4 z + / t D 2 q 4 / z c F n / 9 / 0 X B 3 + V / q B N i 9 4 s + p l 1 N P 3 d 2 c f W O F d O Q t f D / 7 f G / / 0 5 9 4 9 v D 3 2 r + 3 t 3 + i 2 T J t R 8 Q 4 O l 7 V 1 S S b V e n n r 1 7 q t / g 4 l o T 7 9 t n T p 6 c v l B A 8 P 0 f P a P r M 7 4 9 f H r 8 6 l e z Z 0 1 d n z 5 + / f k M s f / S c h u X + e v z t 4 9 d P T 5 8 d f / X 8 z d M v T 7 7 C j H Q + I Z 5 5 + e L 4 C 6 b s k + P X p 0 9 B z D f P v / z 8 y + A T q 2 n t J y d f f v H y 7 G n 4 m q r s u x 1 y / q x Q 9 + D Z d y P U X a z K I p s W 1 T J v 0 u v 0 V T 5 b T + U v S 2 u f 1 n s / o v W t a H 3 6 6 v M + r b + o Z s V 5 M S V e j t L 2 3 o 9 o e y v a P r + 3 0 6 f t 0 / w y X 1 4 M k X b / R 6 S 9 F W l f n f 5 e f d K + z A b p 6 t Z 8 f 0 T X T X T 9 v X 9 i v 0 / X 1 + v J 6 U / n 9 b Q Y I K 5 L 0 v 6 I u H 3 i / l 7 3 f v L g 3 k 9 9 8 f T 4 + d n n X w 5 7 D V H K u t y Q U P b o 9 4 H T w 7 + 9 D 4 V P N 1 G Y Z + v / o x T 9 8 v X B B j / s 2 0 X T R s n q 4 t E N Z H 3 d J + u m e d U W P y 8 Z + y f v v d 4 w D S / z O n 1 Z 5 8 1 6 F Z 2 M h 7 e Z j J + / P P 7 F 7 r M b Y g 1 L 4 B h 5 d 3 d u Q 9 7 b 8 z p P 9 c 9 j X v / i w U / E g p M u r w / q n t 1 u E P i j + f i a 8 / H w / s t v / + S T L 1 5 / e v q + A c x u N z j 8 m i p n I 4 3 / P 6 d y n r 7 5 a v / 5 m / s / 8 e I p 5 V D v R b z r t q 1 S y + i z v E x X e V 1 U Y H p W 7 u u 8 a b M y 3 X r + 9 N m d r Z d Z n b l J u B O d h W 4 Y + X U l w W e E n 3 e S g F n 7 y T d f / T 4 / 9 f Q 7 + 7 / X B i s c n Y F u t H l b O f j / g R 9 0 l / + l X L U s h / A v X g r 3 w e l 3 9 0 9 2 f q 9 P f + q r L 3 6 v v Z O f + L 2 O 3 + w 8 3 H E p 3 K e n r 0 9 e n b 0 M M 9 8 Y i f 7 G 2 X Q Q D H K k v z 4 + / b 1 P j p + 8 f i W p W v d H s A J D y w i n b 8 5 + 4 i t K f r p J B 9 3 O T m Q U B t f b I f 3 p 7 / V 7 / X C Q P n v 6 j N L + m 1 G + y / 8 + O z 4 R 7 P m X 2 5 P 8 z E 6 3 t w z x 5 v Q V x A a Z V f 4 V 0 N 9 8 + U o / 0 j / 0 Q x 7 P j v l U R k e p 5 S 9 f v n l + 9 u I U r y C X 7 z 5 4 / P r s 8 x d H Z / Q Z f j 6 m j 4 9 O f + L x X f x 8 / P z L 7 y L P j R 8 k O p / z c g D 9 Q b y m H + M 3 / k b Z j z 4 y y x f m 1 8 e v v 3 3 2 j L j 6 u / g e T f l T z m r r 7 9 L C g / 8 G K X f t Q X 7 n F / l X N P n u M a 2 a s O E 5 P f 3 2 G 4 G r a 1 x u p U X y 5 m b Z h X 6 1 r 3 v r Y P 7 y y 0 5 0 N Q a t 5 D f T y P t L v 3 H r f L w u x 5 P 3 / P S V W b D Y 4 d U V 8 6 d w y n u w R 8 D c P 0 f s c T r I H m d x 9 j j 7 W W e P s / / f s 8 d d / v f 4 z S v h F P 7 F 1 0 e v d U H 2 5 P n x 6 8 9 P v 3 R a S V n j 6 K e + + O r F 2 c n Z S + p A P 5 G v 3 g h C N j T t x U 6 w V W o f A V N W m / e C p e e f j R V J Y X L 8 d t c O + G u O / P m X J 2 S o n / 4 8 H D l 5 J W S l T n 8 + D v 3 V 6 e c k n v + / H f j r 0 5 N X p 2 8 i 4 4 a y + f / t q O m 9 0 5 O T / q h 3 X n 7 1 + 3 8 b b u / P u 5 H / 1 P H n r 7 5 6 e f z / X w l / / d U T 8 P r P x z k f H L o 3 6 f / / H P l X L 1 6 d v n 4 Z G b g l y f 9 P p 3 x 4 4 K r v f 7 6 N 2 + i 9 / + + O + y 7 / e w J 3 n t M C + E X a 7 Q Y 5 p c / t g v T B s + + a I G / X t N 3 j Y U Y f 0 3 b v 6 P G L r 7 7 4 / V + T s 8 t R n f u D P 3 9 J h A Q J 7 O + P T 7 9 4 S V m o M w 6 P X n L E g d 9 O v v r i K / 6 F H I n P E T d S b M W / P X 5 B 0 v f K D l r I s f 9 N k e 7 3 Q s z 7 + C 5 + a P 7 k R o p 1 1 o v + P 0 K x B z + H F H M 8 t r f / / x 2 K 3 f s 5 p F h n 3 f 3 D K A Y c D G l Y X X w D x L n / / w r i 8 J L c / / u I 8 + n P I X G c r P 3 e P 7 H / o c T 5 o c n a w f 8 r K H b 6 6 v P / z 1 D s / x 0 C y O t Q H 0 a x n w 0 B / D l U 3 U 8 7 a 7 v / 7 y M O 1 u R / r q j j C d u r U 7 u m 8 H W p 8 0 M T t p 9 L 5 8 m 5 m w 9 + 4 o M d 9 J 8 N f v q 5 1 N 1 E n I f 3 X 3 7 7 J 5 9 8 8 f r T 0 / 8 3 E m f X U O D n g D p Q R T / 5 5 q v f 5 6 e e f m f / 9 / p / p a P 0 c x n G O U 3 0 / J 4 d 8 N c l z g 9 N E / 0 s u 5 Z 3 + d + n r 8 6 e M 0 o v X 7 1 8 c 3 b 6 W i j 5 8 t W X L 2 m N k P / G y / q A w w H k J 4 + f f 8 V M c r f b e M P L e 7 s f 8 v L e h 7 x 8 7 w N e v v c h Y 9 7 / o J c / h G D 7 P s G Y 0 + S 3 9 w P i E + 5 r A t n d 8 W m A t N n X g f E B p N j d C U i x + / U Q + A A W 2 t 3 Z / w Y Q u P 8 h C H z 6 I S 8 / C J n g 3 o u D p w f 3 f / L F / d / n 4 P P f 5 / 7 + 6 c t P 7 5 3 e + 6 n f 6 + u N 6 u B D E H s Y I P a 1 E N g N x e T r w f g Q 3 t j 9 B n h j 7 w O 0 z O 6 H q O W 9 D 5 f t / Z 0 P h 3 H / G 4 D x 8 J u B 4 R P z 6 N P x X p q e l F l T n B f T b F r 8 o 3 / r M j 2 e L Y p l 0 b R 1 1 h a X 2 d f r p K P a Y w L 5 5 u H r r w U 7 Y K W v S Y S A o 7 4 O j F 3 8 f 9 M Y H 9 5 7 + P l 3 H p 5 + 9 + X X g 3 0 L + n 0 t h Q b Y g c X 8 q Z 9 8 9 f z 3 / + L l z t c Q a 8 A K V M N P P f v i 9 z f g f v + f 2 N l 7 8 P V g + m b k 6 P j p T 3 7 x n N r 9 1 N e D 5 V s V w D r 7 y b P T 3 + f V 8 d c D F l q Z + 3 d 3 d + 7 u 7 e w e f D 1 g v l n x g K W 7 u 4 / 2 7 z / 6 O o 4 M o A b 2 5 m d D u H c 7 L n a A + t 6 j 3 Q e P 7 j 3 8 e l A D c X q / q e o D C + V n 7 y 5 h S S g + T H f v A 0 V 4 2 1 8 H x Y 6 v u T v G s M d j Y r P x Z k a 4 a 0 O X n z z W V W D + 5 S d f H N P y 7 u m L N 2 d P j 5 / S 6 / g T T S h G E k P L v z 3 + y Z f H r 1 5 T K A R l o r 8 + f n 3 2 + Y u j s 8 d 3 + e f j L 1 + + O T r 9 i c d 3 8 f P x 8 y + / e / T 5 6 R e 0 t o X f 8 O f v f / p 7 v 3 E f 8 V + 0 S P z 5 t 2 F M 8 R O f c N D 3 5 X f f + C 3 x h 3 7 4 + z + n d W Q E C 9 6 f / O 4 b e V V / 5 c 9 3 s P D s / n z 8 7 V e / j 2 n F v 9 l G 7 q / H P 6 k t f t J 8 A j 1 v / 3 j 8 7 d P n L 3 / / 4 5 8 8 P u N I 8 I v X n / / + L z h w t O v o X / z + x 6 9 O S b D N 4 j n G e f I F h 5 p 3 L b 0 7 h P / J 0 9 / / J 8 9 + / y + f / P 4 0 U R Q U v / 7 9 n 5 2 9 + E Z n Y e f T 7 e 9 8 9 a I z D 9 6 H N 8 6 E 1 / b / O 3 P x 8 q v f / 8 n T z 4 m n v + Z s n H 7 n 9 N X J 2 c n Z l 9 / 0 d M D s B 1 O h H 9 w 0 D e 4 3 Q 6 3 / V x L + p 5 h w L 9 + 8 J 9 m P X x n + v 5 n Y Z x u J / e S N z / u 7 2 6 c v T r u 8 7 z 5 0 R L d c z n 9 Y + g c f S 2 s j F Q 7 K L a U i g P X G d O y / 9 E O e q 6 8 p J D t n p K N e n 9 B 8 v f 9 c A S 7 N j j K z / j C M / v 9 5 5 t + x d N l I z r v 8 7 7 e P X z x 9 z i a c 6 K Z / P H 7 9 5 v g N / X h D i d H f / y e + O n 3 1 + w B B 7 6 / H Z y 9 e f v X m i y + f n m I F x v 0 h q c z n Z 6 8 Z + 5 O v X v 1 e P 4 V f X r 9 6 C n h 7 F G x s 7 z z Y R p J O P 3 p M a J 7 9 J L f 5 6 i X k 7 v X v / w X 9 c / z 5 q Y X y + q s v O G v 6 + 7 / 6 8 r u v M b n h B + 7 7 k y + f f / X F i 7 C J + e z x V 0 T e 3 / / 4 5 M 0 Z q V a 8 B 8 j + Z 9 o Q H 7 / 4 / U + + T b z y + 3 / 5 Q n p A q r j z k d + G 3 n z N W e b O R 9 T m 9 Z t X X 5 3 Y l 7 h N + J H f h l / a D d o I n N f f p t l 7 + i W l o 8 k 7 A n 3 e H D N d O h 8 f K 7 n C j 4 n K 0 h o w d 3 9 / w y H D Y W j Y U N 7 b 0 z 8 9 Q K / P n v 7 + Z y + e n v 7 e T O 7 u Z 6 Y V 5 e P x 4 b O z 3 x u j 7 3 9 o w L s 3 T T P / M 9 M q A i 3 4 8 D E G i 1 l 4 8 b k s i p x + 1 8 7 1 2 Q t y S M + e 8 q + v X 3 z 5 h p L t b 3 4 f F s J j I t L v Q / P x 6 g z R r / 8 n + m A m v f v q l P j + N a l K 4 t C v n t P P L 4 5 / 7 9 + f s Z B f + O / f x / z 9 + / A b 0 p B c 3 2 f P 0 M + r n 2 A 2 F / m J h I c q W P y D j P / p d 2 1 r / u v 3 f 6 O a 6 O z F M 5 r c J 0 G 4 a j 9 7 / P n p i 6 9 e n L G j P h i E 2 z a P a U 3 h O c n Z F 2 d v 0 n d N 8 W h Z l J 9 9 1 N b r / C N 0 x A J 0 9 u U L T L D 9 / f F r 6 I 6 z 4 y f P T 0 + + f P H m + O z F K e k Q + + v v L w o k A u 3 N 7 0 3 u z H d O T 9 7 g / d + f g 4 P X k W Z 3 o / D v v n r 9 6 v d / / X s z M x N B f / L s K T 6 N f k i G 4 P T o 6 c v f n + I T / v W x n b q n Z 1 + I C f m 9 n 2 O t 5 Q t P X X 7 1 4 u n v / / v / 1 O m b M 2 r 6 x n O c 8 V M 1 M W k U I A U W M b 8 S I 4 m o v v n q F f P b 8 e 9 9 9 v r o 9 3 l 8 l 3 8 K / R A w G f o R n b 5 9 / J P P j U m R P x Q 8 / 8 E 8 S 2 r U k z a 7 B u W W p V 5 8 S Q g I T 1 O z l 6 9 e v + D l O v c H x I W U 8 E 8 + P 0 L o b P 9 4 7 L Q d 8 / 3 Z q X T x k 6 e v X t P U 4 l e o 5 D d f m n w h v a w f P O a l q q M 3 m B 6 2 q 6 8 x m R H C y e e P e S 3 r i P / G L / S 3 L u I x J f W P P c Z C A H 6 b B E 9 B f 5 t h 6 H c K R n / D J x 4 g + 5 d A 8 i n 0 9 N T E q j w M / Q B 8 + p R M 5 Z F 8 a v 4 y 7 P v 6 9 / + 9 f h 8 W 1 c / J 8 r y E M M s v + P v 4 z Z t X Z 0 I v N R j k S x A 3 K + G s E X n x 9 M x 8 B n L z b P L k W 5 K T h f w c I u X + M D N g v v H / 1 C k x X 3 l / + W u P e 9 / U 2 i O t k R 4 / I 6 R f v w R M 7 y / 7 z Q m 7 R q 9 f f n n C O h g / d W G 2 p 3 J O H v 7 k / t m 9 7 y J X p C 3 Q 2 + d 7 R y m e n T T d v Z c K 5 v T Z 4 z f f / s 4 b R e j z f d Y Y P J / M 6 K R U 5 S / V s P r H 4 y / O X n i f 2 z 9 A + t d m C m i c p / I H J R 2 A J Z M e v z 1 + T Z T m n n 7 v N 6 + / / e w 5 Z N v 8 i s + + e G o / 4 1 / x 2 f P P 7 W f 8 K y k h k q k T 9 l t o r p k 2 h j H s J 1 + c f v G E d G O n H W H x i u j O u D 0 l 6 T l 7 D p M f s B W a E G s J M 7 o / x I e z a m y T T j t 7 + o x 4 8 o M 0 G n 7 e W p c d f f / s e y R Z 9 s 8 P V W x 7 P x T F 9 n s N K D Z D v Z + P a g 1 8 0 f v s 5 1 r R G W X 2 T S q 6 H 7 9 J 0 e G n V X F f 7 r 3 5 i b 0 v 7 / / U g 6 d v X h 9 / u n P 8 8 L v f / v z e 6 y + H V N y P F N z P p o J 7 / f u f v H l F c n r y / P j 1 8 d M v v j k 1 t / f / F 5 c t q t l 6 Z P v 5 q N + 8 z / 7 / p M 0 + 3 G 3 j X M D n u 2 c 9 n b Z n d N q 9 / z f p t N 8 n o t N + n / f S a a B Z 5 5 P / l + q 4 z 0 + / / O Z 0 3 L 2 f N z q O y f Y j H f c j H d f R c Q + + O h j U c f v / H 9 V x / 5 / W c a 9 P T 1 6 d e m t 2 H 6 j i d n 9 + u H G G a j / S c D 8 n G m 7 3 / 7 0 a 7 v T z L w a 9 u N 2 d / 7 / F p v / f 0 H E 0 2 a c n J 9 + Y j t v Z / 3 m h 4 w z V f q T j f k 5 0 3 P + b v b j T + 6 8 H v b j 7 P 9 J w P 3 w N d / r i D S X O T 7 / B V Y f 7 P y 9 0 n K P b j 7 T c j 7 R c R 8 v 9 X t 8 + G d R y n / 5 I y / 3 Q t N z J 7 3 / 8 6 v S Y p P X Z 2 Y v j 5 2 f f n J L b 3 f 3 Z V 3 I / d 6 u p f b L 9 S M f 9 / 0 b H 3 b i C G t F x 3 j r q V / u / z / G 3 P / / 0 / v 7 O 0 y d D 6 6 i 7 / 6 / K x 3 2 4 j m P K / L 9 F p 1 k P 5 P m X J 9 + o T t v 5 9 G d f p / 2 / w H G z Z P u R T v v / j U 7 7 p v y 2 n 3 j 9 3 U G / 7 c H / v 3 T a / 6 v 9 N i u s X 3 z 1 4 u z k 7 O U 3 p + M e / L z Q c Z Z s P 9 J x P 9 J x H R 3 3 e + 9 / P q j j D n 6 k 4 3 4 4 O i 6 6 / v P m 4 e t N i o 6 1 j K f f M P D g b 9 Z 2 + J R / O p 1 3 U 6 x 6 9 P 2 z 7 5 H 0 2 T / f X w E e f Q W Z 5 t + c I m T U P 0 z 7 M Y i 4 u h u m 4 N f U e f p b o O v 0 t 5 8 1 H a c 6 D n P m 6 7 z 3 1 X g 8 5 9 3 P 3 l s H 7 g z q w J 1 h H W j t 0 g 9 D B / p / O b 2 H n 5 s 0 n n B F P F J N d / 9 f t a 6 q v 0 K / 6 a 9 Q a / j 1 / w s B 6 a v T z w n g N + e r H f z s + 2 o / d z m 2 H t W + p t r 6 k a v 2 / 1 t X 7 d v 3 P t 8 Z d N U e / r 9 I b f 3 / 2 l X z Z f X 1 V 0 9 e n 5 6 8 + u Z U 3 M O f f R X 3 / 4 J w 1 J L t R z r u R z q u o + M e v v q 9 h n Q c F t l + p O N + 2 D r u q x e v T l + / / M Z U 3 O 7 O z w s V Z 6 j 2 I w 3 3 I w 3 X 0 X C f 3 9 s f 1 H D / b w o + / / + i 4 e 7 y v 9 Q J s H v F n 1 M v p 5 6 6 u z n 7 x g r p y F v 4 f v b 5 3 v 6 n P / H s 4 e + 1 f 2 9 v / 0 S z Z d q O i H F 0 v K q r S T a r 0 s 9 f v d R v 8 X E s C f f t s 6 d P T 1 8 o I X h + j p 7 R 9 J n f H 7 8 8 f n U q 2 b O n r 8 6 e P 3 / 9 h l j + 6 D k N y / 3 1 + N v H r 5 + e P j v + 6 v m b p 1 + e f I U Z 6 X x C P P P y x f E X T N k n x 6 9 P n 4 K Y b 5 5 / + f m X w S d W 0 9 p P T r 7 8 4 u X Z 0 / A 1 V d l 3 O + T 8 W a H u w b P v R q i 7 W J V F N i 2 q Z d 6 k 1 + m r f L a e y l 9 R W u / 9 i N a 3 o v X p q 8 / 7 t P 6 i m h X n x Z R 4 O U r b e z + i 7 a 1 o + / z e T p + 2 T / P L f H k x R N r 9 H 5 H 2 V q R 9 d f p 7 9 U n 7 M h u k 6 / 0 f 0 f V W d P 2 9 f 2 K / T 9 f X 6 8 n p T + f 1 t B g g 7 q c / I u 4 G 4 v 5 e 9 3 7 y 4 N 5 P f f H 0 + P n Z 5 1 8 O e w 1 R y j 7 o U P b o 9 4 H T w 7 + 9 D 4 V P N 1 G Y Z + v / o x T 9 8 v X B B j / s 2 0 X T R s l 6 c B u y v u 6 T d d O 8 a o u f l 4 z 9 k / d e b 5 i G l 3 m d v q z z Z r 2 K T o b L f / 6 I x y P E / W L 3 2 Q 2 x h i V w j L x e 7 u U b 4 X W e 6 p / H v P 7 F g 5 + I B S d d X h / U P b v d I P B H 8 / E 1 5 + P h / Z f f / s k n X 7 z + 9 P R 9 A 5 j d b n D 4 N V X O R h r / f 0 7 l P H 3 z 1 f 7 z N / d / 4 s V T y q H e i 3 j X b V u l l t F n e Z m u 8 r q o w P S s 3 N d 5 0 2 Z l u v X 8 6 b M 7 W y + z O n O T c C c 6 C 9 0 w 8 u t K g s 8 I P + 8 k A b P 2 k 2 + + + n 1 + 6 u l 3 9 n + v D V Y 4 O g P d a P O 2 c v D / A z / o L v 9 L u W p Z D u F f v B T u g 9 P v 7 p / s / F 6 f / t R X X / x e e y c / 8 X s d v / n J r 1 6 7 F O 7 T 0 9 c n r 8 5 e h p l v j E R / 4 2 w 6 C A Y 5 0 l 8 f n / 7 e J 8 d P X r + S V K 3 7 I 1 i B o W W E s 6 f P K I P u p h x U O z u R M R h M 7 / K / z 4 5 P B H v + 5 f b Y n 1 n K e R n 9 N 6 e v w I F I U v K v g P 7 m y 1 f 6 k f 6 h H / J 4 d s y n M j r K 0 n 7 5 8 s 3 z s x e n e A V p c f f B 4 9 d n n 7 + A h 8 Y / H 9 P H R 6 c / 8 f g u f j 5 + / u V 3 j 8 4 e 3 8 U P 4 s L P O b N O f 9 C 0 6 c f 4 j b / R m a S P z E q A + f X x 6 2 + f P S M G + S 6 + R 1 P + l B P E + r u 0 8 O C / Q f Z a e 5 D f + U X + F U 2 + e 0 w L E K z D T 0 + / / U b g 6 n K R W 7 S Q F L R Z w a B f 7 e v e k p K / k r E T X d h g s + I W N X b C J Q 7 5 3 S 2 Z 8 R I X T 9 7 z 0 1 c m 9 7 / D C x X m T + E U 5 o q 7 / O / x m 1 f C K f y L z 3 C v d f H q 5 P n x 6 8 9 P v 3 R s p 6 x x 9 F N f f P X i 7 O S M M t r m E / n q j S B k 3 f i e n / l 7 O 1 0 C m L I y t x c s 0 / 1 s r N 4 I k 1 t x + Z C R P / / y h J T a 0 5 + H I y c N T m r o 9 O f j 0 F + d f k 7 i + f / b g b 8 + P X l 1 + i Y y b i i b / 9 + O m t 4 7 P T n p j 3 r n 5 V e / / 7 f h I v y 8 G / l P H X / + 6 q u X x / / / l f D X X z 0 B r / 9 8 n P P B o f / / f t K / e v H q 9 P X L y M A t S X 7 e D V z 1 / c + 3 c R u 9 9 / / d c d / l f 0 / g z n P c h 1 + k 3 W 4 Q f 3 9 u F + 8 O n n 3 X B H m 7 p u 0 e D z P 6 m L Z 7 R 4 9 f f P X F 7 / + a n F 2 O 6 t w f / P l L I i R I Y H 9 / f P r F S 4 r Y z z g 8 e s k R B 3 4 7 + e q L r / g X c i Q + R 9 x I s R X / 9 v g F S d 8 r O 2 g h x / 4 3 R b r f C z H v 4 7 v 4 o Q H y j R T r 5 N b / P 0 K x B z + H F H M 8 t r f / / x 2 K 3 f s 5 p F h n j f L D K A Y c D G l Y X X w D x L n / / w r i 8 P L F / / u I 8 + n P I X G c r P 3 e P 7 H / o c T 5 o c n a w f 8 r K H b 6 6 v P / z 1 D s / x 0 C y D n 7 D 6 P Y z 4 Y A / h y q 7 q e d d b D / 9 x E H 6 5 c / V 9 T x h O 3 V 6 e / 1 o d T 5 o Q n b z 6 X z 5 N z N B z / R d 9 D f k 2 I / G / z 0 c 6 m 7 O + u 3 H 8 Z O P x v E 2 T U U + D m g z t P O 4 u 7 / + 6 j z c x n G O U 3 0 / J 4 d 8 N c l z g 9 N E / 0 s u 5 Z 3 + d + n r 2 i 5 n b F 8 R Y v U p 6 + F k i 9 f f f m S 1 g j 5 b 7 y s D z g c Q H 7 y + P l X z C R 3 u 4 0 3 v L y 3 + y E v 7 3 3 I y / c + 4 O V 7 H z L m / Q 9 6 + U M I t u 8 T j D l N f n s / I D 7 h v i a Q 3 R 2 f B k i b f R 0 Y H 0 C K 3 Z 2 A F L t f D 4 E P Y K H d n f 1 v A I H 7 H 4 L A p x / y 8 o O Q C e 6 9 O H h 6 c P 8 n X 9 z / f Q 4 + / 3 3 u 7 5 + + / P T e 6 b 2 f + r 2 + 3 q g O P g S x h w F i X w u B 3 V B M v h 6 M D + G N 3 W + A N / Y + Q M v s f o h a 3 v t w 2 d 7 f + X A Y 9 7 8 B G A + / G R g + M Y 8 + H e + l 6 U m Z N c V 5 M c 2 m x T / 6 t y 7 T 4 9 m i W B Z N W 2 d t c Z l 9 v U 4 6 q j 0 m k G 8 e v v 5 a s A N W + p p E C D j q 6 8 D Y x f 8 3 j f H h v Y e f f + f h 6 X d f f j 3 Y t 6 D f 1 1 J o g B 1 Y z J / 6 y V f P f / 8 v X u 5 8 D b E G r E A 1 / N S z L 3 5 / A + 7 3 / 4 m d v Q d f D 6 Z v R o 6 O n / 7 k F 8 + p 3 U 9 9 P V i + V Q G s s 5 8 8 O / 1 9 X h 1 / P W C h l b l / d 3 f n 7 t 7 O 7 s H X A + a b F Q 9 Y u r v 7 a P / + o 6 / j y A B q Y G 9 + N o R 7 t + N i B 6 j v P d p 9 8 O j e w 6 8 H N R C n D 5 y q j s 3 c u 0 t Y E o o P 0 9 3 7 Q B H e 9 t e B 2 v E 1 d 8 c Y 9 n h M b D b e z A h 3 b e j y k 8 e 6 C s y / / O S L Y 1 r e P X 3 x 5 u z p 8 V N 6 H X + i C c V I Y m j 5 t 8 c / + f L 4 1 W s K h a B M 9 N f H r 8 8 + f 3 F 0 9 v g u / 3 z 8 5 c s 3 R 6 c / 8 f g u f j 5 + / u V 3 j z 4 / / Y L W t v A b / v z 9 T 3 / v N + 4 j / o s W i T / / N o w p f u I T D v q + / O 4 b v y X + 0 A 9 / / + e 0 j o x g w f u T 3 3 0 j r + q v / P k O F p 7 d n 4 + / / e r 3 M a 3 4 N 9 v I / f X 4 J 7 X F T 5 p P o O f t H 4 + / f f r 8 5 e 9 / / J P H Z x w J f v H 6 8 9 / / B Q e O d h 3 9 i 9 / / + N U p c Y t Z P M c 4 T 7 7 g U P O u p X e H 8 D 9 5 + v v / 5 N n v / + W T 3 5 8 m i o L i 1 7 / / s 7 M X 3 + g s 7 H y 6 / Z 2 v X n T m w f v w x p n w 2 v 5 / Z y 5 e f v X 7 P 3 n 6 O f H 0 1 5 y N 0 + + c v j o 5 O z n 7 8 p u e D p j 9 Y C r 0 g 5 u m w f 1 m q P X / S s L / F B P u 5 Z v 3 J P v x K 8 P / N x P 7 b C O x n 7 z x e X 9 3 + / T F a Z f 3 3 Y e O 6 J b L + Q 9 L / + B j a W 2 k w k G 5 p V Q E s N 6 Y j v 2 X f s h z 9 T W F Z O e M d N T r E 5 q v 9 5 8 r w K X Z U W b W H 4 b R / z / P / D u W L h v J e Z f / / f b x i 6 f P 2 Y S T o 6 B / P H 7 9 5 v g N / X h D i d H f / y e + O n 3 1 + w B B 7 6 / H Z y 9 e f v X m i y + f n m I F x v 0 h q c z n Z 6 8 Z + 5 O v X v 1 e P 4 V f X r 9 6 C n h 7 F G x s 7 z z Y R p J O P 3 p M a J 7 9 J L f 5 6 i X k 7 v X v / w X 9 c / z 5 q Y X y + q s v O G v 6 + 7 / 6 8 r u v M b n h B + 7 7 k y + f f / X F i 7 C J + e z x V 0 T e 3 / / 4 5 M 0 Z q V a 8 B 8 j + Z 9 o Q H 7 / 4 / U + + T b z y + 3 / 5 w n b Z / c h v Q 2 + + 5 i x z 5 y N q 8 / r N q 6 9 O 7 E v c J v z I b 8 M v 7 Q Z t B M 7 r b 9 P s P f 2 S 0 t H k H Y E + b 4 6 Z L p 2 P j 5 V c 4 c d E Z W k N m L u / v + G Q 4 T A 0 b C j v 7 e m f H q D X Z 0 9 / / 7 M X T 0 9 / b y Z 3 9 z P T i v L x + P D Z 2 e + N 0 f c / N O D d m 6 a Z / 5 l p F Y E W f P g Y g 8 U s v P h c F k V O v 2 v n + u w F O a R n T / n X 1 y + + f E P J 9 j e / D w v h M R H p 9 6 H 5 e H W G 6 N f / E 3 0 w k 9 5 9 d U p 8 / 5 p U J X H o V 8 / p 5 x f H v / f v z 1 j I L / z 3 7 2 P + / n 3 4 D W l I r u + z Z + j n 1 U 8 w m 4 v 8 R M J D F S z + Q c b / 9 L u 2 N f / 1 + 7 9 R T X T 2 4 h l N 7 p M g X L W f P f 7 8 9 M V X L 8 7 Y U R 8 M w m 2 b x 7 S m 8 J z k 7 I u z N + m 7 p n i 0 L M r P P m r r d f 4 R O m I B O v v y B Z Z K 7 O + P X 0 N 3 n B 0 / e X 5 6 8 u W L N 8 d n L 0 5 J h 9 h f f 3 9 R I B F o b 3 5 v c m e + c 3 r y B u / / / h w c v I 4 0 u x u F f / f V 6 1 e / / + v f m 5 m Z C P q T Z 0 / 5 0 z e d D 9 7 8 / m e k o x C 4 S H P 8 R V y Q L f I j U O / 0 + S l k 4 v e n 0 I U / e x z E N t T W x C m / j 7 7 E n 5 F l O T U v n C 1 n + T v M s v z y + C e z c t 2 D L R 9 S m x B i r I N X p 8 T f r 3 7 / 4 9 e v T 7 9 4 8 v z 3 2 d z N k 9 N 3 x 7 N Z s R y l P 5 n X T V E t P 3 t A 6 b g x / z d K T 9 Z l u 6 7 z z 5 b 5 m g L a c p S + X E / K Y v p 7 5 d d v q r f 5 8 r O H e 5 9 m n + 7 t H E w n 5 / c P J t n k 6 + B 5 8 p w w 3 Y z k t F q M m 2 w 1 n h T j v B 1 n y 6 y 8 / k F e j z M g P q Y R n L X 5 4 k 3 + r j 0 t 8 0 W + b N 8 L C 5 Z u M 9 u b 0 X j 6 8 v f f f S / Y p 7 8 3 y c I t 5 p q G 8 P r Z y + 8 8 / X 2 + + + X r 3 / v k q y 9 / 6 v O z v Q f f + Y m f e H 7 / 9 C D s 8 I Y O X 3 / 7 9 P T N 5 r 4 + n Y x v y l j c f o B P T + H 3 / P 6 v v 3 3 8 8 u Y h 3 v / y q x e / z x e n L 0 9 + 4 v 7 J / f s v v n j w 1 c m n 9 0 6 + / P T 9 a P o K e n h z X 7 / b 8 e + 2 + w j / v B f g p 2 e v X z 4 / / n 1 + f 2 j n s x N S / c / f n L 7 a z J i s W 9 4 D 9 L M v X 3 1 x / O a b h Q k 9 8 f u r o r h B j H 5 h 2 R 7 + H u 8 W Z X q p o v 7 R 7 n j n o z R f T i s S p I v P P l q 3 5 9 u 7 n 3 7 0 e / z C i / b w N 0 7 Q / H V e F 1 l Z / C D 3 x C s l E M v m E a n Z z z 6 a t + 3 q 0 d 2 7 V 1 d X 4 6 t 7 4 6 q + o C z Q z u 7 d 3 / u L 5 6 + n 8 3 y R b R f L p s 2 W U 9 L D 5 q 3 Z z W 9 9 J A i k K V B 4 c 7 3 K 8 f d P Z o T K p M z x 2 V 3 z o W l 0 9 p S b H L 9 i G / D 7 O y + e W 8 u 3 p i 0 T w w A g V c Z N g g 9 l 7 H d j g 8 f X 7 8 V W x 1 + 9 o T B 7 s 1 C + 7 5 y f H L + E 3 X x v m H d 9 2 2 T M n 9 i z z c Z t / 2 f R u O 2 / F z l / Z N z e B 4 v / l x i 3 n 3 h w / + U X v 9 e n T 5 8 9 f P V w / 9 W 3 n 3 x 7 d + + L g 1 e n 9 7 5 8 r w 7 / X 2 3 c 7 n 3 7 J 7 9 9 s n t v 5 / d + c + / Z 3 o v d 3 d c P j r 9 4 e u / J / Z P 3 6 v I 2 x u 0 E x u 3 k R 8 b t / 1 f G 7 a R i U O 0 G 4 y a 5 j Z v s G Y b y I 4 N 2 o 0 G 7 / 7 N o 0 O 6 / F z l / Z N D e B 4 v 3 M 2 h 7 7 w X 7 P Q z a 6 U / + x I v v / D 6 v n z x 8 / t X D 0 5 d 7 r / Y O 7 v 1 e X z 1 / + P T B e 3 V 4 C 4 N 2 n k / n W f N e U N / L b P 1 e P / H 6 J 7 7 4 6 v j + 8 R e v v v i 9 d p 4 f n N 3 / 7 r O v n u 7 8 P r / P e 3 V 5 G 7 P 1 5 H f b f 4 R / 3 g v w j 8 z W / 7 v N 1 v v E Z P 4 6 2 I + i s m / C i H 3 6 s 2 j E P n 0 v c v 7 I i L 0 P F v 8 v M W L f 2 T n 7 / P T 3 O n 7 9 4 M 3 u w 0 / 3 T k 6 + + I n n T 5 7 t n W K N + T 0 6 / H + B E f u p L 3 6 v + 7 s 7 D z 7 9 4 o v v n L 7 e 2 d l 7 8 u C n f p / v / t 6 / 9 4 v 3 C 5 F u Y 8 R O Y M R O f m T E f h 4 a M V 4 9 I i N 2 S g t n t O j 0 + 5 9 + 5 / T V y d n J G Z m R F z 8 y Z 1 / X n H 3 + i l Z Z d 0 0 f 3 5 A d M 0 D f g 4 A / P w 3 Y 5 3 U x e 6 / u 3 8 9 y v d 8 U v D l + 9 f m p L L 4 O d L H 7 o V 2 8 h 3 H 8 v Z 9 / c W / 3 9 / 7 2 w 5 + 6 9 + b V i 3 s / 8 R P H z 3 / i 9 / q p 0 8 9 / n / f z i 2 5 j H N c k 8 P n 7 j e O 9 r O N P f P v B q 5 2 n P / n s z e c 7 n / 4 + v 9 f r h 7 / 3 d 3 / i x c u v a L 3 x v b q 8 j X X k Z b d v / 2 6 7 O + 9 L J B p G Z F a 6 0 4 1 V 0 r 3 v 7 D 8 4 O 3 t 1 / / X e z u c P H v z k T + x 8 c X r y 4 N O z 9 1 s g l w 5 P v v z i i + M X T z f 3 + b q q W 5 L c 4 2 a a L 2 H K H u 0 8 + + r F 0 9 / / 9 / + p 0 z d n P / H V 6 Z v j r 9 H x m 9 + n O 2 u x X m 2 X 4 4 v i / G v 0 0 q f n X p + e D z 9 9 + O b k O 1 + d f P f N T z 6 9 / / A p J T C + / P z p 7 / P p / s O v 0 W G U n t 0 + l Z 5 P 8 5 9 d g s a 6 d X 2 + + c Z I e q 9 P 0 v v P 3 n z 7 J 7 / z 7 b 1 7 3 3 7 1 7 N l P / N Q X 3 3 1 5 e r Z z 7 / j 5 2 d f o s E / S S J 8 Y 2 x v y H T o 8 + v r 3 P 3 n z i u j 6 + v T k 1 e n 7 u v R x q s Z 6 / u b Z d L 9 P 0 9 9 n / 4 v j n / z O T z 5 7 9 f r 3 + u r k 9 a e v d 1 6 8 u n / 8 / N P 9 9 1 0 / G q R p t 0 9 D 0 y 6 f / i w Q N d b 1 z w a r 3 o 9 o U / L w P z / e 2 / + p k 9 / r w f 0 v P r 3 / c v / 3 e f P w 1 f P d n a / R Y Z S s 3 T 4 x N v 7 N 4 9 W d L / f e / M T e l / d / 6 s G z 3 + v e T x 7 c + 6 k v n p K w f P 4 l f X P v x c H T g / s / + e L + 7 3 P w + e 9 z f / / 0 5 a f 3 T t 8 8 f P 0 1 s O u T P Y b a N 8 / L n 0 Z U 7 o N 7 u w c H O 1 + + f P D 8 2 0 + f 3 3 / w 5 t V X r 5 5 + + p M / 9 b 6 p 4 0 G i d / u 0 R P e Z + e e I 6 j H c f j a Y / U G f 7 r u f P / h 9 n n 1 n 9 / c 5 / v T N T 3 3 7 3 u / 9 7 M F 3 7 9 1 / 9 e C 7 L 7 8 x u n f 7 v I H Z P 9 / b / / Q n n j 3 8 v f b v H T z 7 7 s 8 y 2 W O o f f P M f t A n + t P j e 8 8 / / 2 L n 9 z n 7 v Z + e H H + 1 s 7 / 7 8 i d + a u / T g 5 / 6 O l Y + S v R u n z c x + w + T 6 j H c f j a Y / W G f 7 i e / 9 0 / d 2 3 u + / 8 W T n 3 q z 8 x N P f + I n T p / d / 7 1 3 f + L 3 P v 3 O 1 + g w S v d u n z d r 9 o f 3 X 3 7 7 J 5 9 8 8 f r T 0 5 9 l s s d Q + + a Z f T c S a X 3 x e u e n P v + J r 4 5 f H H / 6 + 9 x 7 / s X Z 3 u / 9 7 b 2 9 0 4 c n r 7 5 G j / H o p N v p L X T 7 D 4 3 u U e R + N v h 9 N x I Y 3 j / 4 i c 8 f / O T v 8 + 2 d 7 3 z 3 / n f P f u q 7 J z / 1 5 s n p w 4 f 7 X 8 d H i 5 M + F q P d S r 0 / v 7 f z s 0 3 5 H 0 7 8 u B s J I J 9 8 e v K d l 6 c H v 8 / u 2 Z u n X x 6 / e n 3 w + q u H r z 8 / O z 7 4 G j 3 G 6 R 4 L 5 W 6 n 4 X 8 I h P 9 h x Z m 7 k U D z p 2 i 4 5 L 3 v f P X s 4 f 7 n z 7 5 4 + u T 3 O t v Z / + 6 b k 5 / 4 G j 3 G S R + L 9 2 7 F 8 q 9 O f 6 + f b c r / c G L R 3 U g w + p O / 9 w k 5 N D 9 x 8 O 1 7 z 3 + v 3 + v B 7 / 0 T r 7 7 a + e r L n / h 9 T r 6 x A L / X 6 e 1 Z / o d A + B 9 W v L o b C V i / 2 v n J v Z N n u y + e H / 9 e 3 9 5 9 / u D 3 + e r 4 2 1 / 9 X t + 5 / 5 M / 9 T V 6 j J P + P S N W R / n f + y f 2 f 7 Y p / 8 M J W X c / 7 d P 9 9 3 p z / 6 v f + 8 l X D 5 7 t 7 r 7 + v b 7 z + v f 6 f X 6 v s 5 9 8 8 e W L l + + 3 D r q J 7 t 1 O b 8 / y P w T C x 5 D 7 E J a X 1 d q w k 6 7 z 9 H u / F 8 T X X 7 5 6 8 / u f n X z 5 4 o Z F o f e D + u 2 z 0 1 f H r 0 6 + / f v 8 b I L m Z e a X r 0 6 f n f 3 e p 9 / M A v a L 4 5 8 8 + / z 4 x r X L 9 8 T 4 m 1 x i B Q N 8 9 f z 4 G 4 H 1 9 N X Z 8 + e / / 9 M v v / v i 9 / / y B U n X i 5 / 8 R s B + + + z z b 1 N C 6 N t v f v / X l K E 6 e f P V q 9 P f / w t a G z 1 9 9 c 1 M E k 3 4 K S 1 m n p z + / r / X 6 e / z z Y A 8 e X 7 2 8 o s v n 5 7 + 3 p u n / d l X z 5 + / P v u p 0 / e a f Q P 7 h p X h r w X 7 + O l 3 v n o N G T h 7 8 e b 3 P 3 5 1 + s 3 w B f 3 5 5 v T k R i m 4 L b i n X / 7 + L 7 6 k 1 d n T 5 6 d v y G x 8 B U 7 4 / U W R f a O K 4 f W 3 v / w u 2 4 j T F 2 9 e 0 3 r 8 7 y 9 r t u a T b 2 Q s r 7 9 6 S Q r n 9 e v f / 8 X p d 3 / / 5 2 c v v o b e u a u / n p 2 + p j 9 e v X 7 1 + 7 / + v X 9 / t D l 6 H P z B Y D 9 / d f b 0 9 9 8 z f f h v x r D j z 2 5 e o z Z A 3 4 O 2 J G + 0 p k 5 E f U 2 C / P w G V i a z f z w j + z Z K f z K v m 6 J a f v Z g f 2 d n z P + N 0 p N 1 2 a 7 r / L N l v m 7 r r B y l L 9 e T s p j S 0 t 6 b 6 m 2 + / O z h 3 q f Z p 3 s 7 B 9 P J + f 2 D S T b 5 O n i e P C d M N y M 5 r R b j J l u N J 8 U 4 b 8 f Z M i u v f 5 D X 4 w y I j 2 k E Z 2 2 + + L w u Z u / V / d P j N 8 f 4 7 C f P C I v N / T 9 9 + Z 5 T 8 O b 4 1 e e n J E b D X X R j e e p i 9 7 2 6 E I G 5 m Y G I P J + / e n j 8 1 e e f 3 n / y x Z f P n j 3 7 9 M m T / U / P v t r / z o O n 7 9 X h 6 2 + f n t 7 g z Z y v 8 2 W b v x + p n p 6 + P v v 8 x e / P X t m N I / n i 9 / r 8 q 9 / n q / 2 f + O r 3 O f m J l 1 / 8 P l 9 + c f r 5 7 / P s i 5 / 8 v d 4 v K H t 1 / O L z G / r 6 3 Y 5 / t 9 1 H v 9 u 3 f 7 e H 7 z e Y Q W 8 7 N i m v f + 8 X r 3 Z / 8 s H Z 3 s n z b 3 / 1 4 P X + i / 1 n 9 5 7 / P s + + R o d x Z 7 v T 5 8 A C 8 j e 9 J v / D S V J F c l S f v z j 9 8 i d / 6 u z + g 6 9 e n D z 8 9 O A 7 B 0 8 / / 4 m v v v N T 3 7 n / N T q M E j S W B X o T W T 3 + B i h 6 Y 7 8 f E p c M 0 T S S f P q J 7 / z E v Z 9 8 8 v r B 7 / X 7 H L z 8 f Q 5 + n 5 f 7 X 5 5 8 + 9 7 D e 8 / e T 1 V t o G k s v x N h 0 t f f / I L 8 D y e z F E k s / d T v / f D h v Q e v v v j 0 7 M n 9 1 1 8 9 v / f 0 0 1 d P X 5 x 8 + e D 9 d N g G m s Z S N z E + / V k g 6 g 8 r a x R J G n 3 5 x Z t 7 v / d P P v 3 O y d n D / a 8 + f f K U V s X 2 7 z 2 h x b C v 0 W G U r F 8 7 Z 7 S 3 f / K z n L r 4 4 a S M P u 0 T / c G z N z / 1 4 P e + d + / 5 l w / u / 8 R 3 z p 6 + e r D z 4 P g n f 6 + X 3 5 g R 6 / Z 5 + 4 T R z z 7 V Y 7 j 9 b D B 7 d 1 k f f t C T z 5 / 9 X g / u v X r + 8 v 7 + 3 u e / 1 6 e / z 7 e / / Z 3 T n / z u F 9 9 Y h r T b 5 6 2 Z / W d / v T 2 G 2 j f P 7 A d 9 o v 9 e L 3 7 v B 3 t P n / z E 3 p t v H 5 P e 3 v v O i 6 e / z 8 m b F 9 9 + 8 T U 6 j B K 9 2 + f t m f 1 n n + o x 3 H 4 2 m L 2 7 r A 8 l 8 / z h w b c / P 3 v 5 + t u f v j z b P 7 n / + c v 7 v 9 d 3 X 3 z 6 7 Y d f o 8 M o 3 b t 9 3 p r Z T 1 9 9 / r N M 9 h h q 3 z y z 9 9 b 0 4 a a 8 2 P n i 2 x S 6 7 u 3 / 5 L f v f 3 H 8 x f 2 T B z / x n b 1 X O y + / R o / x + K T b 6 e 3 Z / W e f 7 l H k f j b 4 v b e o j 3 T G T 3 3 5 + u A Z 2 d P T J y + f P d 8 / O / l 9 f v L 0 5 M X v c + 8 b 8 7 p 7 n d 6 a 4 3 8 I i + 0 / n A C y t 6 Z P d D 9 5 8 3 v / 5 E 9 8 e v / l 8 5 3 f 5 9 X e k 5 3 d n / j 0 6 c v v 3 H v z + t O v 0 W O c 7 r F Q 7 n Y s / 0 M g / A 8 r z u w t 6 o P 0 3 3 3 w c v / 1 6 5 8 4 / v z 5 k 1 c / 8 e D L V / f O T k 6 P f 2 L / G 9 P x v U 5 v z f I / h M X 2 H 0 4 s 2 l v T J 7 r f + + o n z l 7 u P t 0 / v f 9 k 5 / 6 T l 1 + c v C I d f / z 7 P P / G k i a 9 T m / P 8 j 8 E w v + w 4 t X e o j 5 y K 7 / X 7 3 P / 9 / m 9 v r P 7 / N O f P P i 9 7 v / e r 1 4 c f H f / 9 / 5 i 9 9 O f + B o 9 x k n / t S P W H 8 J i + w 8 n Z O 2 t 6 R P d v z o 9 + P I 7 T 4 + / + M k X r 7 5 z u n P y + u l 3 P j 9 + 9 v n u 3 u / z N X q M 0 7 3 b 6 e 1 Z / o d A + B h y H 8 L y s j g Y d v K B a 4 N f v n r z + 5 / R E v c 3 u u L 4 7 b P T V 8 e v T r 7 9 + / x s g n 5 z + n t j h f f 0 2 d n v / T V W G 2 O w X x z / 5 N n n x z e u 7 7 4 n x s d f v f n y 2 d n m W b s t h m C A r 5 5 / M 6 v Z T 1 + d P X / + + z / 9 8 r s v f v 8 v X 5 B 0 v f j J b w T s t 8 8 + / / Z z + v + b 3 / / 1 m 1 d f n b z 5 6 t X p 7 / / F K d a 2 v 5 l J o g k / p d X M k 9 P f / / c 6 / X 2 + G Z A n z 8 9 e f v H l 0 9 P f e / O 0 P / v q + f P X Z z / 1 f k l O A / u G p e G v B f v 4 6 X e + e g 0 Z O H v x 5 v c / f n X 6 z f A F / f n m 9 O R G K b g t u K d f / v 4 v v q T l 2 d P n p 2 / I b H w F T v j 9 R Z F 9 M 7 P 3 + t t f f p e N w + m L N 6 9 p J f 7 3 l 9 V a 8 8 k 3 0 8 d X L 0 n T v H 7 9 + 7 8 4 / e 7 v / / z s x d d Q O H f 1 1 7 P T 1 / T H q 9 e v f v / X v / f v j z Z H j 4 M / G O z n r 8 6 e / v 7 3 T B / + m z H s + L O b V 6 c N 0 P f g M B I 0 W k 0 n o r 4 m C X 5 + A w + T v T + e k W E b p T + Z 1 0 1 R L T 9 7 s L + z M + b / R u n J u m z X d f 7 Z M l + 3 d V a O 0 p f r S V l M f 6 / 8 + k 3 1 N l 9 + 9 n D v 0 + z T v Z 2 D 6 e T 8 / s E k m 3 w d P E + e E 6 a b k Z x W i 3 G T r c a T Y p y 3 4 2 y Z l d c / y O t x B s T H y A e 0 + e L z u p i 9 V / d P j 9 8 c 4 7 O f P C M s N v f / 9 O V 7 T s G b 4 1 e f n 5 L 8 D H f R D e K p i / d b S R e B u Z m B i D z f 3 v 3 J h 5 Q Y f P X w x c 7 z n / z 0 y e / z n e e n 9 y h 6 / 3 3 e N x l + e n q D G 3 O + z p d t / n 6 k e n r 6 + u z z F 7 8 / u 2 M 3 j u S n f v L l i 5 e f f / l 7 P X v x E 9 8 m h / D g J + 9 / 9 8 u d n 3 p x 8 u q 9 u n x 1 / O L z G / r 6 3 Y 5 / t 9 1 H v 9 v n v 9 v + e w E e 9 L L 7 I 7 n / 8 q f 2 n z / 5 q V e 7 O 3 t f f f v l T 3 3 6 4 C t K Z Z 2 9 + r 3 f j w k 2 O d m d P g c W j r / p t f g f T n J q r 0 / Q N 9 9 9 9 u 1 7 e 3 v f P d 3 5 q S / e f P l 0 / / f 6 q Q e n P / n g 7 P P 3 Z f J B g s a y P 2 8 i q 8 b f N E V / W F m n S N L p 4 a e v f p / d 3 V f P n + 7 + P s 8 + f f 3 s z c m X n 7 5 8 / v s c 7 7 y f h G + g 6 d f O O f 3 s L 1 7 + c F J O k Y z T g + O T 3 b 0 n D z / f 3 X 3 x n b 3 9 L 3 b e 7 D z 4 7 s 6 z 7 / x e 3 x j R v 3 7 C 6 W e f 6 j + s f F M k 3 X T 2 / O F 3 v v v F / e f P 3 + y d P P y p B w c n 9 x / e f / J g / + G z r 9 F h l O 5 f O 9 v 0 s 7 9 4 + c N J N n 3 a J z r l U 3 c f P n v z E 2 d n P 7 n / e x 9 8 + 7 u / 9 4 v P f + L 4 0 9 2 v v j G i d / u 8 P b P / 7 F M 9 h t v P B r M / 6 N P 9 / r e / 8 + W 3 v 3 v y + z z 5 9 u s v H v z U k / 0 v f m r 3 O 0 + e P 3 h + 8 D U 6 j N K 9 2 + e t m f 1 n f + k y h t o 3 z + w H f a I / 2 3 n z 6 u V z y q v 8 x M O 9 L + 4 9 / f L b e z / x + v d + + Z 0 v T 7 5 G h 1 G i d / u 8 P b P / 7 F M 9 h t v P B r M / 7 N P 9 9 / 5 9 d r 9 z 8 v l P v v h 9 X r 7 c P / m J 3 + f 3 v r + 3 / / m X T 3 / v n W 9 s u b j b 5 6 2 Z / W d / 0 T K G 2 j f P 7 L u R W O 3 J 3 s P T + 9 / + 9 o v v v P l 9 9 r 7 7 + 3 y 5 + + 0 v H + y d P d / 5 8 u X X 6 D E e 4 X Q 7 v T 2 7 / + z T P Y r c z w a / 7 0 a C y 5 + g M O j 3 + f b p v W / v 7 Z 7 + 1 E / t 3 P v y b P / N q 5 9 4 + O D T r 9 F j n P S x M O 9 W H P 9 D W L P 8 4 Y S g u 9 2 4 D H R / 8 P r k 0 7 O X x 8 f P n v 5 e r x 9 + 8 f r k w a e / z / H e d 5 5 + Y w q + 1 + n t W f 6 H Q P g f V q S 6 G w l V v / j 2 T 9 3 7 z s v 9 3 + f 3 + u 7 n D 1 / v / N T 9 0 + c 7 9 7 7 z 9 C e f f 5 0 Y P E 7 6 r x 2 r / h D W L H 8 4 w e p u J F r 9 6 u m b 0 4 O f 2 P m p k / t P j i k 3 8 J O n 3 / m p e 0 9 / 7 x e / 9 7 e / R o 9 x u n / 9 c P W H Q P h v O l 7 9 0 W L x j x a L f 7 R Y / K P F Y s N Z P 1 o s X k D 7 / n 9 9 s f j u G / 6 F P n / 9 + / / k 8 a u z 4 y f P T 0 k e 3 x x T R 6 + O H t t f f / 9 v k / 1 7 f p q + a 4 p H y 6 L 8 7 K O 2 X u c f o b M 3 v / f v / + W T 7 9 C s 4 X 3 6 / / O v T l 9 H m t 2 N w n 9 j s G T U X r 3 6 v Y O / z 5 4 e H T 9 / T i R + + u r 4 8 9 + f E K B f E K X R 5 4 + 5 I 1 a H / A s N q / N y B B j J L 1 H y 2 z R L Z 2 9 + / y + O T 1 5 9 6 c F i J G 8 B h P 4 8 w X S Y 0 X x 9 d L 4 4 f f 7 G g n n 9 9 e G o 1 P z + 3 / 3 y 1 e / 1 5 M s v f 6 + v M S h D m e 8 + g U K m r 1 5 8 f X Q M G r / / S 1 o + p z + e f g 1 8 3 n z 7 9 A u f s r d 9 7 / W b 3 + f 5 6 e / / 1 U t a 3 y b V T 7 r P H 8 b O e w 3 j D S 3 G v i Z 9 / 4 F g f h y 2 7 e u / / N X X f / n F l 7 / / d 1 8 d + + J y W y r a G e w M / b b v s 1 q k D 5 y Q f A B 3 W 2 T O f E Y 6 + u L Z d 3 7 i 6 V e / z 1 d f v f n O 7 r 3 j b 3 / 1 e 3 / n 0 9 P j e 1 8 + / f y 9 g L 8 k 0 0 U G 7 M O m W I H w G 1 + H W q T g 4 Q q / P n v x O T H v 0 5 e / v 0 r j 1 4 D 1 1 e t T k t 4 3 Z 1 + Q P S c n 6 E v S m x + g o C y k 5 8 e v P j + 9 t X 6 5 G 2 p 1 4 E Q W k Y 0 Y W f Y j m I T H d 7 u f P h Y q I r b b N L d e K 3 0 D s c / R d 6 v 6 7 a S q 3 p o G / O H j 1 2 + M G j g i O f L + Q r P P T 4 / + H 1 u t g E O s P w I A < / A p p l i c a t i o n > 
</file>

<file path=customXml/itemProps1.xml><?xml version="1.0" encoding="utf-8"?>
<ds:datastoreItem xmlns:ds="http://schemas.openxmlformats.org/officeDocument/2006/customXml" ds:itemID="{2D01B58D-EE0E-4D3B-9CAF-C024BA79CF77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6b.Clasificación Administrativa</vt:lpstr>
      <vt:lpstr>fechas</vt:lpstr>
      <vt:lpstr>fuente1</vt:lpstr>
      <vt:lpstr>fuente2</vt:lpstr>
      <vt:lpstr>fuente3</vt:lpstr>
      <vt:lpstr>'6b.Clasificación Administrativa'!Área_de_impresión</vt:lpstr>
      <vt:lpstr>'6b.Clasificación Administrativa'!Títulos_a_imprimir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6b. Clasificación Administrativa - LDF</dc:title>
  <dc:creator>Nancy Vázquez</dc:creator>
  <cp:lastModifiedBy>SAR</cp:lastModifiedBy>
  <cp:lastPrinted>2021-07-30T23:34:51Z</cp:lastPrinted>
  <dcterms:created xsi:type="dcterms:W3CDTF">2016-10-12T14:50:55Z</dcterms:created>
  <dcterms:modified xsi:type="dcterms:W3CDTF">2021-07-30T23:34:59Z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6b.Clasificación Administrativa</vt:lpwstr>
  </property>
  <property fmtid="{D5CDD505-2E9C-101B-9397-08002B2CF9AE}" pid="3" name="BExAnalyzer_OldName">
    <vt:lpwstr>6b. Estado Analítico de Egresos Clasif Administrativa.xlsx</vt:lpwstr>
  </property>
</Properties>
</file>